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540" windowWidth="19440" windowHeight="11220" tabRatio="907" firstSheet="2" activeTab="8"/>
  </bookViews>
  <sheets>
    <sheet name="วัสดุสำนักงาน" sheetId="7" r:id="rId1"/>
    <sheet name="วัสดุไฟฟ้าและวิทยุ" sheetId="13" r:id="rId2"/>
    <sheet name="วัสดุคอมพิวเตอร์" sheetId="8" r:id="rId3"/>
    <sheet name="วัสดุงานบ้านงานครัว" sheetId="9" r:id="rId4"/>
    <sheet name="วัสดุเชื้อเพลิงหล่อลื่น" sheetId="10" r:id="rId5"/>
    <sheet name="วัสดุบริโภค" sheetId="15" r:id="rId6"/>
    <sheet name="วัสดุเครื่องแต่งกาย" sheetId="16" r:id="rId7"/>
    <sheet name="วัสดุอื่นๆ" sheetId="11" r:id="rId8"/>
    <sheet name="ยา ED " sheetId="58" r:id="rId9"/>
    <sheet name="ยา NED " sheetId="59" r:id="rId10"/>
    <sheet name="วัสดุการแพทย์ " sheetId="60" r:id="rId11"/>
    <sheet name="วัสดุวิทยาศาสตร์ " sheetId="61" r:id="rId12"/>
    <sheet name="วัสดุทันตกรรม  " sheetId="62" r:id="rId13"/>
  </sheets>
  <externalReferences>
    <externalReference r:id="rId14"/>
  </externalReferences>
  <definedNames>
    <definedName name="_xlnm.Print_Titles" localSheetId="8">'ยา ED '!$A:$B,'ยา ED '!$1:$5</definedName>
    <definedName name="_xlnm.Print_Titles" localSheetId="9">'ยา NED '!$A:$B,'ยา NED '!$1:$5</definedName>
    <definedName name="_xlnm.Print_Titles" localSheetId="10">'วัสดุการแพทย์ '!$A:$B,'วัสดุการแพทย์ '!$1:$5</definedName>
    <definedName name="_xlnm.Print_Titles" localSheetId="12">'วัสดุทันตกรรม  '!$A:$B,'วัสดุทันตกรรม  '!$1:$5</definedName>
    <definedName name="_xlnm.Print_Titles" localSheetId="11">'วัสดุวิทยาศาสตร์ '!$A:$B,'วัสดุวิทยาศาสตร์ '!$1:$5</definedName>
    <definedName name="_xlnm.Print_Titles" localSheetId="0">วัสดุสำนักงาน!$1:$5</definedName>
  </definedNames>
  <calcPr calcId="145621"/>
</workbook>
</file>

<file path=xl/calcChain.xml><?xml version="1.0" encoding="utf-8"?>
<calcChain xmlns="http://schemas.openxmlformats.org/spreadsheetml/2006/main">
  <c r="H338" i="60" l="1"/>
  <c r="T337" i="60"/>
  <c r="R337" i="60"/>
  <c r="P337" i="60"/>
  <c r="N337" i="60"/>
  <c r="T336" i="60"/>
  <c r="R336" i="60"/>
  <c r="P336" i="60"/>
  <c r="N336" i="60"/>
  <c r="T335" i="60"/>
  <c r="R335" i="60"/>
  <c r="P335" i="60"/>
  <c r="N335" i="60"/>
  <c r="T334" i="60"/>
  <c r="R334" i="60"/>
  <c r="P334" i="60"/>
  <c r="N334" i="60"/>
  <c r="T333" i="60"/>
  <c r="R333" i="60"/>
  <c r="P333" i="60"/>
  <c r="N333" i="60"/>
  <c r="T332" i="60"/>
  <c r="R332" i="60"/>
  <c r="P332" i="60"/>
  <c r="N332" i="60"/>
  <c r="T331" i="60"/>
  <c r="R331" i="60"/>
  <c r="P331" i="60"/>
  <c r="N331" i="60"/>
  <c r="T330" i="60"/>
  <c r="R330" i="60"/>
  <c r="P330" i="60"/>
  <c r="N330" i="60"/>
  <c r="T329" i="60"/>
  <c r="R329" i="60"/>
  <c r="P329" i="60"/>
  <c r="N329" i="60"/>
  <c r="T328" i="60"/>
  <c r="R328" i="60"/>
  <c r="P328" i="60"/>
  <c r="N328" i="60"/>
  <c r="T327" i="60"/>
  <c r="R327" i="60"/>
  <c r="P327" i="60"/>
  <c r="N327" i="60"/>
  <c r="T326" i="60"/>
  <c r="R326" i="60"/>
  <c r="P326" i="60"/>
  <c r="N326" i="60"/>
  <c r="T325" i="60"/>
  <c r="R325" i="60"/>
  <c r="P325" i="60"/>
  <c r="N325" i="60"/>
  <c r="T324" i="60"/>
  <c r="R324" i="60"/>
  <c r="P324" i="60"/>
  <c r="N324" i="60"/>
  <c r="T323" i="60"/>
  <c r="R323" i="60"/>
  <c r="P323" i="60"/>
  <c r="N323" i="60"/>
  <c r="T322" i="60"/>
  <c r="R322" i="60"/>
  <c r="P322" i="60"/>
  <c r="N322" i="60"/>
  <c r="T321" i="60"/>
  <c r="R321" i="60"/>
  <c r="P321" i="60"/>
  <c r="N321" i="60"/>
  <c r="T320" i="60"/>
  <c r="R320" i="60"/>
  <c r="P320" i="60"/>
  <c r="N320" i="60"/>
  <c r="T319" i="60"/>
  <c r="R319" i="60"/>
  <c r="P319" i="60"/>
  <c r="N319" i="60"/>
  <c r="T318" i="60"/>
  <c r="R318" i="60"/>
  <c r="P318" i="60"/>
  <c r="N318" i="60"/>
  <c r="L329" i="60"/>
  <c r="L328" i="60"/>
  <c r="J337" i="60"/>
  <c r="L337" i="60" s="1"/>
  <c r="J336" i="60"/>
  <c r="L336" i="60" s="1"/>
  <c r="J335" i="60"/>
  <c r="L335" i="60" s="1"/>
  <c r="J334" i="60"/>
  <c r="L334" i="60" s="1"/>
  <c r="J333" i="60"/>
  <c r="L333" i="60" s="1"/>
  <c r="J332" i="60"/>
  <c r="L332" i="60" s="1"/>
  <c r="J331" i="60"/>
  <c r="L331" i="60" s="1"/>
  <c r="J330" i="60"/>
  <c r="L330" i="60" s="1"/>
  <c r="J327" i="60"/>
  <c r="L327" i="60" s="1"/>
  <c r="J326" i="60"/>
  <c r="L326" i="60" s="1"/>
  <c r="J325" i="60"/>
  <c r="L325" i="60" s="1"/>
  <c r="J324" i="60"/>
  <c r="L324" i="60" s="1"/>
  <c r="J323" i="60"/>
  <c r="L323" i="60" s="1"/>
  <c r="J322" i="60"/>
  <c r="L322" i="60" s="1"/>
  <c r="J321" i="60"/>
  <c r="L321" i="60" s="1"/>
  <c r="J320" i="60"/>
  <c r="L320" i="60" s="1"/>
  <c r="J319" i="60"/>
  <c r="L319" i="60" s="1"/>
  <c r="J318" i="60"/>
  <c r="L318" i="60" s="1"/>
  <c r="I8" i="11" l="1"/>
  <c r="K8" i="11" s="1"/>
  <c r="I32" i="16"/>
  <c r="K32" i="16" s="1"/>
  <c r="I31" i="16"/>
  <c r="K31" i="16" s="1"/>
  <c r="I30" i="16"/>
  <c r="K30" i="16" s="1"/>
  <c r="I29" i="16"/>
  <c r="K29" i="16" s="1"/>
  <c r="I28" i="16"/>
  <c r="K28" i="16" s="1"/>
  <c r="I27" i="16"/>
  <c r="K27" i="16" s="1"/>
  <c r="I26" i="16"/>
  <c r="K26" i="16" s="1"/>
  <c r="I25" i="16"/>
  <c r="K25" i="16" s="1"/>
  <c r="I24" i="16"/>
  <c r="K24" i="16" s="1"/>
  <c r="I23" i="16"/>
  <c r="K23" i="16" s="1"/>
  <c r="I22" i="16"/>
  <c r="K22" i="16" s="1"/>
  <c r="I21" i="16"/>
  <c r="K21" i="16" s="1"/>
  <c r="I20" i="16"/>
  <c r="K20" i="16" s="1"/>
  <c r="I19" i="16"/>
  <c r="K19" i="16" s="1"/>
  <c r="I18" i="16"/>
  <c r="K18" i="16" s="1"/>
  <c r="I17" i="16"/>
  <c r="K17" i="16" s="1"/>
  <c r="I16" i="16"/>
  <c r="K16" i="16" s="1"/>
  <c r="I15" i="16"/>
  <c r="K15" i="16" s="1"/>
  <c r="I14" i="16"/>
  <c r="K14" i="16" s="1"/>
  <c r="I13" i="16"/>
  <c r="K13" i="16" s="1"/>
  <c r="I12" i="16"/>
  <c r="K12" i="16" s="1"/>
  <c r="I11" i="16"/>
  <c r="K11" i="16" s="1"/>
  <c r="I10" i="16"/>
  <c r="K10" i="16" s="1"/>
  <c r="I9" i="16"/>
  <c r="K9" i="16" s="1"/>
  <c r="I8" i="16"/>
  <c r="K8" i="16" s="1"/>
  <c r="I7" i="16"/>
  <c r="K7" i="16" s="1"/>
  <c r="I6" i="16"/>
  <c r="K6" i="16" s="1"/>
  <c r="K33" i="16" s="1"/>
  <c r="I135" i="9"/>
  <c r="K135" i="9" s="1"/>
  <c r="I134" i="9"/>
  <c r="K134" i="9" s="1"/>
  <c r="I133" i="9"/>
  <c r="K133" i="9" s="1"/>
  <c r="K132" i="9"/>
  <c r="I132" i="9"/>
  <c r="I131" i="9"/>
  <c r="K131" i="9" s="1"/>
  <c r="I130" i="9"/>
  <c r="K130" i="9" s="1"/>
  <c r="I129" i="9"/>
  <c r="K129" i="9" s="1"/>
  <c r="I128" i="9"/>
  <c r="K128" i="9" s="1"/>
  <c r="I127" i="9"/>
  <c r="K127" i="9" s="1"/>
  <c r="I126" i="9"/>
  <c r="K126" i="9" s="1"/>
  <c r="I125" i="9"/>
  <c r="K125" i="9" s="1"/>
  <c r="I124" i="9"/>
  <c r="K124" i="9" s="1"/>
  <c r="I123" i="9"/>
  <c r="K123" i="9" s="1"/>
  <c r="I122" i="9"/>
  <c r="K122" i="9" s="1"/>
  <c r="I121" i="9"/>
  <c r="K121" i="9" s="1"/>
  <c r="I120" i="9"/>
  <c r="K120" i="9" s="1"/>
  <c r="I119" i="9"/>
  <c r="K119" i="9" s="1"/>
  <c r="I118" i="9"/>
  <c r="K118" i="9" s="1"/>
  <c r="I117" i="9"/>
  <c r="K117" i="9" s="1"/>
  <c r="K116" i="9"/>
  <c r="I116" i="9"/>
  <c r="I115" i="9"/>
  <c r="K115" i="9" s="1"/>
  <c r="I114" i="9"/>
  <c r="K114" i="9" s="1"/>
  <c r="I113" i="9"/>
  <c r="K113" i="9" s="1"/>
  <c r="I112" i="9"/>
  <c r="K112" i="9" s="1"/>
  <c r="I111" i="9"/>
  <c r="K111" i="9" s="1"/>
  <c r="I110" i="9"/>
  <c r="K110" i="9" s="1"/>
  <c r="I109" i="9"/>
  <c r="K109" i="9" s="1"/>
  <c r="I108" i="9"/>
  <c r="K108" i="9" s="1"/>
  <c r="I107" i="9"/>
  <c r="K107" i="9" s="1"/>
  <c r="I106" i="9"/>
  <c r="K106" i="9" s="1"/>
  <c r="I105" i="9"/>
  <c r="K105" i="9" s="1"/>
  <c r="I104" i="9"/>
  <c r="K104" i="9" s="1"/>
  <c r="I103" i="9"/>
  <c r="K103" i="9" s="1"/>
  <c r="I102" i="9"/>
  <c r="K102" i="9" s="1"/>
  <c r="I101" i="9"/>
  <c r="K101" i="9" s="1"/>
  <c r="K100" i="9"/>
  <c r="I100" i="9"/>
  <c r="I99" i="9"/>
  <c r="K99" i="9" s="1"/>
  <c r="I98" i="9"/>
  <c r="K98" i="9" s="1"/>
  <c r="I97" i="9"/>
  <c r="K97" i="9" s="1"/>
  <c r="I96" i="9"/>
  <c r="K96" i="9" s="1"/>
  <c r="I95" i="9"/>
  <c r="K95" i="9" s="1"/>
  <c r="I94" i="9"/>
  <c r="K94" i="9" s="1"/>
  <c r="I93" i="9"/>
  <c r="K93" i="9" s="1"/>
  <c r="I92" i="9"/>
  <c r="K92" i="9" s="1"/>
  <c r="I91" i="9"/>
  <c r="K91" i="9" s="1"/>
  <c r="I90" i="9"/>
  <c r="K90" i="9" s="1"/>
  <c r="I89" i="9"/>
  <c r="K89" i="9" s="1"/>
  <c r="I88" i="9"/>
  <c r="K88" i="9" s="1"/>
  <c r="I87" i="9"/>
  <c r="K87" i="9" s="1"/>
  <c r="I86" i="9"/>
  <c r="K86" i="9" s="1"/>
  <c r="I85" i="9"/>
  <c r="K85" i="9" s="1"/>
  <c r="I84" i="9"/>
  <c r="K84" i="9" s="1"/>
  <c r="I83" i="9"/>
  <c r="K83" i="9" s="1"/>
  <c r="I82" i="9"/>
  <c r="K82" i="9" s="1"/>
  <c r="I81" i="9"/>
  <c r="K81" i="9" s="1"/>
  <c r="I80" i="9"/>
  <c r="K80" i="9" s="1"/>
  <c r="I79" i="9"/>
  <c r="K79" i="9" s="1"/>
  <c r="I78" i="9"/>
  <c r="K78" i="9" s="1"/>
  <c r="I77" i="9"/>
  <c r="K77" i="9" s="1"/>
  <c r="K76" i="9"/>
  <c r="I76" i="9"/>
  <c r="I75" i="9"/>
  <c r="K75" i="9" s="1"/>
  <c r="I74" i="9"/>
  <c r="K74" i="9" s="1"/>
  <c r="I73" i="9"/>
  <c r="K73" i="9" s="1"/>
  <c r="I72" i="9"/>
  <c r="K72" i="9" s="1"/>
  <c r="I71" i="9"/>
  <c r="K71" i="9" s="1"/>
  <c r="I70" i="9"/>
  <c r="K70" i="9" s="1"/>
  <c r="I69" i="9"/>
  <c r="K69" i="9" s="1"/>
  <c r="I68" i="9"/>
  <c r="K68" i="9" s="1"/>
  <c r="I67" i="9"/>
  <c r="K67" i="9" s="1"/>
  <c r="I66" i="9"/>
  <c r="K66" i="9" s="1"/>
  <c r="I65" i="9"/>
  <c r="K65" i="9" s="1"/>
  <c r="I64" i="9"/>
  <c r="K64" i="9" s="1"/>
  <c r="I63" i="9"/>
  <c r="K63" i="9" s="1"/>
  <c r="I62" i="9"/>
  <c r="K62" i="9" s="1"/>
  <c r="I61" i="9"/>
  <c r="K61" i="9" s="1"/>
  <c r="I60" i="9"/>
  <c r="K60" i="9" s="1"/>
  <c r="I59" i="9"/>
  <c r="K59" i="9" s="1"/>
  <c r="I58" i="9"/>
  <c r="K58" i="9" s="1"/>
  <c r="I57" i="9"/>
  <c r="K57" i="9" s="1"/>
  <c r="I56" i="9"/>
  <c r="K56" i="9" s="1"/>
  <c r="I55" i="9"/>
  <c r="K55" i="9" s="1"/>
  <c r="I54" i="9"/>
  <c r="K54" i="9" s="1"/>
  <c r="I53" i="9"/>
  <c r="K53" i="9" s="1"/>
  <c r="I52" i="9"/>
  <c r="K52" i="9" s="1"/>
  <c r="I51" i="9"/>
  <c r="K51" i="9" s="1"/>
  <c r="I50" i="9"/>
  <c r="K50" i="9" s="1"/>
  <c r="I49" i="9"/>
  <c r="K49" i="9" s="1"/>
  <c r="I48" i="9"/>
  <c r="K48" i="9" s="1"/>
  <c r="I47" i="9"/>
  <c r="K47" i="9" s="1"/>
  <c r="I46" i="9"/>
  <c r="K46" i="9" s="1"/>
  <c r="I45" i="9"/>
  <c r="K45" i="9" s="1"/>
  <c r="K44" i="9"/>
  <c r="I44" i="9"/>
  <c r="I43" i="9"/>
  <c r="K43" i="9" s="1"/>
  <c r="I42" i="9"/>
  <c r="K42" i="9" s="1"/>
  <c r="I41" i="9"/>
  <c r="K41" i="9" s="1"/>
  <c r="I40" i="9"/>
  <c r="K40" i="9" s="1"/>
  <c r="I39" i="9"/>
  <c r="K39" i="9" s="1"/>
  <c r="I38" i="9"/>
  <c r="K38" i="9" s="1"/>
  <c r="I37" i="9"/>
  <c r="K37" i="9" s="1"/>
  <c r="I36" i="9"/>
  <c r="K36" i="9" s="1"/>
  <c r="I35" i="9"/>
  <c r="K35" i="9" s="1"/>
  <c r="I34" i="9"/>
  <c r="K34" i="9" s="1"/>
  <c r="I33" i="9"/>
  <c r="K33" i="9" s="1"/>
  <c r="I32" i="9"/>
  <c r="K32" i="9" s="1"/>
  <c r="I31" i="9"/>
  <c r="K31" i="9" s="1"/>
  <c r="I30" i="9"/>
  <c r="K30" i="9" s="1"/>
  <c r="I29" i="9"/>
  <c r="K29" i="9" s="1"/>
  <c r="I28" i="9"/>
  <c r="K28" i="9" s="1"/>
  <c r="I27" i="9"/>
  <c r="K27" i="9" s="1"/>
  <c r="I26" i="9"/>
  <c r="K26" i="9" s="1"/>
  <c r="I25" i="9"/>
  <c r="K25" i="9" s="1"/>
  <c r="I24" i="9"/>
  <c r="K24" i="9" s="1"/>
  <c r="I23" i="9"/>
  <c r="K23" i="9" s="1"/>
  <c r="I22" i="9"/>
  <c r="K22" i="9" s="1"/>
  <c r="I21" i="9"/>
  <c r="K21" i="9" s="1"/>
  <c r="K20" i="9"/>
  <c r="I20" i="9"/>
  <c r="I19" i="9"/>
  <c r="K19" i="9" s="1"/>
  <c r="I18" i="9"/>
  <c r="K18" i="9" s="1"/>
  <c r="I17" i="9"/>
  <c r="K17" i="9" s="1"/>
  <c r="I16" i="9"/>
  <c r="K16" i="9" s="1"/>
  <c r="I15" i="9"/>
  <c r="K15" i="9" s="1"/>
  <c r="I14" i="9"/>
  <c r="K14" i="9" s="1"/>
  <c r="I13" i="9"/>
  <c r="K13" i="9" s="1"/>
  <c r="I12" i="9"/>
  <c r="K12" i="9" s="1"/>
  <c r="I11" i="9"/>
  <c r="K11" i="9" s="1"/>
  <c r="I10" i="9"/>
  <c r="K10" i="9" s="1"/>
  <c r="I9" i="9"/>
  <c r="K9" i="9" s="1"/>
  <c r="I8" i="9"/>
  <c r="K8" i="9" s="1"/>
  <c r="I7" i="9"/>
  <c r="K7" i="9" s="1"/>
  <c r="K6" i="9"/>
  <c r="I6" i="9"/>
  <c r="K136" i="9" l="1"/>
  <c r="I7" i="11"/>
  <c r="K7" i="11" s="1"/>
  <c r="I6" i="11"/>
  <c r="K6" i="11" s="1"/>
  <c r="K9" i="11" s="1"/>
  <c r="I12" i="10"/>
  <c r="K12" i="10" s="1"/>
  <c r="I11" i="10"/>
  <c r="K11" i="10" s="1"/>
  <c r="I10" i="10"/>
  <c r="K10" i="10" s="1"/>
  <c r="I9" i="10"/>
  <c r="K9" i="10" s="1"/>
  <c r="I8" i="10"/>
  <c r="K8" i="10" s="1"/>
  <c r="I7" i="10"/>
  <c r="K7" i="10" s="1"/>
  <c r="I6" i="10"/>
  <c r="K6" i="10" s="1"/>
  <c r="I31" i="15"/>
  <c r="I30" i="15"/>
  <c r="K30" i="15" s="1"/>
  <c r="I29" i="15"/>
  <c r="K29" i="15" s="1"/>
  <c r="I28" i="15"/>
  <c r="K28" i="15" s="1"/>
  <c r="I27" i="15"/>
  <c r="K27" i="15" s="1"/>
  <c r="I26" i="15"/>
  <c r="K26" i="15" s="1"/>
  <c r="I25" i="15"/>
  <c r="K25" i="15" s="1"/>
  <c r="I24" i="15"/>
  <c r="K24" i="15" s="1"/>
  <c r="I23" i="15"/>
  <c r="K23" i="15" s="1"/>
  <c r="I22" i="15"/>
  <c r="K22" i="15" s="1"/>
  <c r="I21" i="15"/>
  <c r="K21" i="15" s="1"/>
  <c r="I20" i="15"/>
  <c r="K20" i="15" s="1"/>
  <c r="I19" i="15"/>
  <c r="K19" i="15" s="1"/>
  <c r="I18" i="15"/>
  <c r="K18" i="15" s="1"/>
  <c r="I17" i="15"/>
  <c r="K17" i="15" s="1"/>
  <c r="I16" i="15"/>
  <c r="K16" i="15" s="1"/>
  <c r="I15" i="15"/>
  <c r="K15" i="15" s="1"/>
  <c r="I14" i="15"/>
  <c r="K14" i="15" s="1"/>
  <c r="I13" i="15"/>
  <c r="K13" i="15" s="1"/>
  <c r="I12" i="15"/>
  <c r="K12" i="15" s="1"/>
  <c r="I11" i="15"/>
  <c r="K11" i="15" s="1"/>
  <c r="I10" i="15"/>
  <c r="K10" i="15" s="1"/>
  <c r="I9" i="15"/>
  <c r="K9" i="15" s="1"/>
  <c r="I8" i="15"/>
  <c r="K8" i="15" s="1"/>
  <c r="I7" i="15"/>
  <c r="K7" i="15" s="1"/>
  <c r="I6" i="15"/>
  <c r="K6" i="15" s="1"/>
  <c r="K13" i="10" l="1"/>
  <c r="K32" i="15"/>
  <c r="I14" i="13"/>
  <c r="K14" i="13" s="1"/>
  <c r="I13" i="13"/>
  <c r="K13" i="13" s="1"/>
  <c r="I12" i="13"/>
  <c r="K12" i="13" s="1"/>
  <c r="I11" i="13"/>
  <c r="K11" i="13" s="1"/>
  <c r="I10" i="13"/>
  <c r="K10" i="13" s="1"/>
  <c r="I9" i="13"/>
  <c r="K9" i="13" s="1"/>
  <c r="I8" i="13"/>
  <c r="K8" i="13" s="1"/>
  <c r="I7" i="13"/>
  <c r="K7" i="13" s="1"/>
  <c r="I6" i="13"/>
  <c r="K6" i="13" s="1"/>
  <c r="I106" i="7"/>
  <c r="K106" i="7" s="1"/>
  <c r="I105" i="7"/>
  <c r="K105" i="7" s="1"/>
  <c r="I104" i="7"/>
  <c r="K104" i="7" s="1"/>
  <c r="I103" i="7"/>
  <c r="K103" i="7" s="1"/>
  <c r="I102" i="7"/>
  <c r="K102" i="7" s="1"/>
  <c r="I101" i="7"/>
  <c r="K101" i="7" s="1"/>
  <c r="I100" i="7"/>
  <c r="K100" i="7" s="1"/>
  <c r="I99" i="7"/>
  <c r="K99" i="7" s="1"/>
  <c r="I98" i="7"/>
  <c r="K98" i="7" s="1"/>
  <c r="I97" i="7"/>
  <c r="K97" i="7" s="1"/>
  <c r="I96" i="7"/>
  <c r="K96" i="7" s="1"/>
  <c r="I95" i="7"/>
  <c r="K95" i="7" s="1"/>
  <c r="I94" i="7"/>
  <c r="K94" i="7" s="1"/>
  <c r="I93" i="7"/>
  <c r="K93" i="7" s="1"/>
  <c r="I92" i="7"/>
  <c r="K92" i="7" s="1"/>
  <c r="I91" i="7"/>
  <c r="K91" i="7" s="1"/>
  <c r="I90" i="7"/>
  <c r="K90" i="7" s="1"/>
  <c r="I89" i="7"/>
  <c r="K89" i="7" s="1"/>
  <c r="I88" i="7"/>
  <c r="K88" i="7" s="1"/>
  <c r="I87" i="7"/>
  <c r="K87" i="7" s="1"/>
  <c r="I86" i="7"/>
  <c r="K86" i="7" s="1"/>
  <c r="I85" i="7"/>
  <c r="K85" i="7" s="1"/>
  <c r="I84" i="7"/>
  <c r="K84" i="7" s="1"/>
  <c r="I83" i="7"/>
  <c r="K83" i="7" s="1"/>
  <c r="I82" i="7"/>
  <c r="K82" i="7" s="1"/>
  <c r="I81" i="7"/>
  <c r="K81" i="7" s="1"/>
  <c r="I80" i="7"/>
  <c r="K80" i="7" s="1"/>
  <c r="I79" i="7"/>
  <c r="K79" i="7" s="1"/>
  <c r="I78" i="7"/>
  <c r="K78" i="7" s="1"/>
  <c r="I77" i="7"/>
  <c r="K77" i="7" s="1"/>
  <c r="I76" i="7"/>
  <c r="K76" i="7" s="1"/>
  <c r="K75" i="7"/>
  <c r="I75" i="7"/>
  <c r="I74" i="7"/>
  <c r="K74" i="7" s="1"/>
  <c r="I73" i="7"/>
  <c r="K73" i="7" s="1"/>
  <c r="I72" i="7"/>
  <c r="K72" i="7" s="1"/>
  <c r="I71" i="7"/>
  <c r="K71" i="7" s="1"/>
  <c r="I70" i="7"/>
  <c r="K70" i="7" s="1"/>
  <c r="I69" i="7"/>
  <c r="K69" i="7" s="1"/>
  <c r="I68" i="7"/>
  <c r="K68" i="7" s="1"/>
  <c r="K67" i="7"/>
  <c r="I67" i="7"/>
  <c r="I66" i="7"/>
  <c r="K66" i="7" s="1"/>
  <c r="I65" i="7"/>
  <c r="K65" i="7" s="1"/>
  <c r="I64" i="7"/>
  <c r="K64" i="7" s="1"/>
  <c r="I63" i="7"/>
  <c r="K63" i="7" s="1"/>
  <c r="I62" i="7"/>
  <c r="K62" i="7" s="1"/>
  <c r="I61" i="7"/>
  <c r="K61" i="7" s="1"/>
  <c r="I60" i="7"/>
  <c r="K60" i="7" s="1"/>
  <c r="I59" i="7"/>
  <c r="K59" i="7" s="1"/>
  <c r="I58" i="7"/>
  <c r="K58" i="7" s="1"/>
  <c r="I57" i="7"/>
  <c r="K57" i="7" s="1"/>
  <c r="I56" i="7"/>
  <c r="K56" i="7" s="1"/>
  <c r="I55" i="7"/>
  <c r="K55" i="7" s="1"/>
  <c r="I54" i="7"/>
  <c r="K54" i="7" s="1"/>
  <c r="I53" i="7"/>
  <c r="K53" i="7" s="1"/>
  <c r="I52" i="7"/>
  <c r="K52" i="7" s="1"/>
  <c r="K51" i="7"/>
  <c r="I51" i="7"/>
  <c r="I50" i="7"/>
  <c r="K50" i="7" s="1"/>
  <c r="I49" i="7"/>
  <c r="K49" i="7" s="1"/>
  <c r="I48" i="7"/>
  <c r="K48" i="7" s="1"/>
  <c r="I47" i="7"/>
  <c r="K47" i="7" s="1"/>
  <c r="I46" i="7"/>
  <c r="K46" i="7" s="1"/>
  <c r="I45" i="7"/>
  <c r="K45" i="7" s="1"/>
  <c r="I44" i="7"/>
  <c r="K44" i="7" s="1"/>
  <c r="I43" i="7"/>
  <c r="K43" i="7" s="1"/>
  <c r="I42" i="7"/>
  <c r="K42" i="7" s="1"/>
  <c r="I41" i="7"/>
  <c r="K41" i="7" s="1"/>
  <c r="I40" i="7"/>
  <c r="K40" i="7" s="1"/>
  <c r="I39" i="7"/>
  <c r="K39" i="7" s="1"/>
  <c r="I38" i="7"/>
  <c r="K38" i="7" s="1"/>
  <c r="I37" i="7"/>
  <c r="K37" i="7" s="1"/>
  <c r="I36" i="7"/>
  <c r="K36" i="7" s="1"/>
  <c r="I35" i="7"/>
  <c r="K35" i="7" s="1"/>
  <c r="I34" i="7"/>
  <c r="K34" i="7" s="1"/>
  <c r="I33" i="7"/>
  <c r="K33" i="7" s="1"/>
  <c r="I32" i="7"/>
  <c r="K32" i="7" s="1"/>
  <c r="I31" i="7"/>
  <c r="K31" i="7" s="1"/>
  <c r="I30" i="7"/>
  <c r="K30" i="7" s="1"/>
  <c r="I29" i="7"/>
  <c r="K29" i="7" s="1"/>
  <c r="I28" i="7"/>
  <c r="K28" i="7" s="1"/>
  <c r="I27" i="7"/>
  <c r="K27" i="7" s="1"/>
  <c r="I26" i="7"/>
  <c r="K26" i="7" s="1"/>
  <c r="I25" i="7"/>
  <c r="K25" i="7" s="1"/>
  <c r="I24" i="7"/>
  <c r="K24" i="7" s="1"/>
  <c r="I23" i="7"/>
  <c r="K23" i="7" s="1"/>
  <c r="I22" i="7"/>
  <c r="K22" i="7" s="1"/>
  <c r="I21" i="7"/>
  <c r="K21" i="7" s="1"/>
  <c r="I20" i="7"/>
  <c r="K20" i="7" s="1"/>
  <c r="I19" i="7"/>
  <c r="K19" i="7" s="1"/>
  <c r="I18" i="7"/>
  <c r="K18" i="7" s="1"/>
  <c r="I17" i="7"/>
  <c r="K17" i="7" s="1"/>
  <c r="I16" i="7"/>
  <c r="K16" i="7" s="1"/>
  <c r="I15" i="7"/>
  <c r="K15" i="7" s="1"/>
  <c r="I14" i="7"/>
  <c r="K14" i="7" s="1"/>
  <c r="K13" i="7"/>
  <c r="I13" i="7"/>
  <c r="I12" i="7"/>
  <c r="K12" i="7" s="1"/>
  <c r="I11" i="7"/>
  <c r="K11" i="7" s="1"/>
  <c r="I10" i="7"/>
  <c r="K10" i="7" s="1"/>
  <c r="I9" i="7"/>
  <c r="K9" i="7" s="1"/>
  <c r="I8" i="7"/>
  <c r="K8" i="7" s="1"/>
  <c r="I7" i="7"/>
  <c r="K7" i="7" s="1"/>
  <c r="I6" i="7"/>
  <c r="K6" i="7" s="1"/>
  <c r="K15" i="13" l="1"/>
  <c r="K107" i="7"/>
  <c r="K38" i="8"/>
  <c r="K37" i="8"/>
  <c r="K10" i="8"/>
  <c r="K9" i="8"/>
  <c r="K7" i="8"/>
  <c r="I39" i="8"/>
  <c r="K39" i="8" s="1"/>
  <c r="I36" i="8"/>
  <c r="K36" i="8" s="1"/>
  <c r="I35" i="8"/>
  <c r="K35" i="8" s="1"/>
  <c r="I34" i="8"/>
  <c r="K34" i="8" s="1"/>
  <c r="I33" i="8"/>
  <c r="K33" i="8" s="1"/>
  <c r="I32" i="8"/>
  <c r="K32" i="8" s="1"/>
  <c r="I31" i="8"/>
  <c r="K31" i="8" s="1"/>
  <c r="I30" i="8"/>
  <c r="K30" i="8" s="1"/>
  <c r="I29" i="8"/>
  <c r="K29" i="8" s="1"/>
  <c r="I28" i="8"/>
  <c r="K28" i="8" s="1"/>
  <c r="I27" i="8"/>
  <c r="K27" i="8" s="1"/>
  <c r="I26" i="8"/>
  <c r="K26" i="8" s="1"/>
  <c r="I25" i="8"/>
  <c r="K25" i="8" s="1"/>
  <c r="I24" i="8"/>
  <c r="K24" i="8" s="1"/>
  <c r="I23" i="8"/>
  <c r="K23" i="8" s="1"/>
  <c r="I22" i="8"/>
  <c r="K22" i="8" s="1"/>
  <c r="I21" i="8"/>
  <c r="K21" i="8" s="1"/>
  <c r="I20" i="8"/>
  <c r="K20" i="8" s="1"/>
  <c r="I19" i="8"/>
  <c r="K19" i="8" s="1"/>
  <c r="I18" i="8"/>
  <c r="K18" i="8" s="1"/>
  <c r="I17" i="8"/>
  <c r="K17" i="8" s="1"/>
  <c r="I16" i="8"/>
  <c r="K16" i="8" s="1"/>
  <c r="I15" i="8"/>
  <c r="K15" i="8" s="1"/>
  <c r="I14" i="8"/>
  <c r="K14" i="8" s="1"/>
  <c r="I13" i="8"/>
  <c r="K13" i="8" s="1"/>
  <c r="I12" i="8"/>
  <c r="K12" i="8" s="1"/>
  <c r="I11" i="8"/>
  <c r="K11" i="8" s="1"/>
  <c r="I8" i="8"/>
  <c r="K8" i="8" s="1"/>
  <c r="I6" i="8"/>
  <c r="K6" i="8" s="1"/>
  <c r="K40" i="8" s="1"/>
  <c r="U7" i="62" l="1"/>
  <c r="U8" i="62"/>
  <c r="U9" i="62"/>
  <c r="U10" i="62"/>
  <c r="U11" i="62"/>
  <c r="U12" i="62"/>
  <c r="U13" i="62"/>
  <c r="U14" i="62"/>
  <c r="U15" i="62"/>
  <c r="U16" i="62"/>
  <c r="U17" i="62"/>
  <c r="U18" i="62"/>
  <c r="U19" i="62"/>
  <c r="U20" i="62"/>
  <c r="U21" i="62"/>
  <c r="U22" i="62"/>
  <c r="U23" i="62"/>
  <c r="U24" i="62"/>
  <c r="U25" i="62"/>
  <c r="U26" i="62"/>
  <c r="U27" i="62"/>
  <c r="U28" i="62"/>
  <c r="U29" i="62"/>
  <c r="U30" i="62"/>
  <c r="U31" i="62"/>
  <c r="U32" i="62"/>
  <c r="U33" i="62"/>
  <c r="U34" i="62"/>
  <c r="U35" i="62"/>
  <c r="U36" i="62"/>
  <c r="U37" i="62"/>
  <c r="U38" i="62"/>
  <c r="U39" i="62"/>
  <c r="U40" i="62"/>
  <c r="U41" i="62"/>
  <c r="U42" i="62"/>
  <c r="U43" i="62"/>
  <c r="U44" i="62"/>
  <c r="U45" i="62"/>
  <c r="U46" i="62"/>
  <c r="U47" i="62"/>
  <c r="U48" i="62"/>
  <c r="U49" i="62"/>
  <c r="U50" i="62"/>
  <c r="U51" i="62"/>
  <c r="U52" i="62"/>
  <c r="U53" i="62"/>
  <c r="U54" i="62"/>
  <c r="U55" i="62"/>
  <c r="U56" i="62"/>
  <c r="U57" i="62"/>
  <c r="U58" i="62"/>
  <c r="U59" i="62"/>
  <c r="U60" i="62"/>
  <c r="U61" i="62"/>
  <c r="U62" i="62"/>
  <c r="U63" i="62"/>
  <c r="U64" i="62"/>
  <c r="U65" i="62"/>
  <c r="U66" i="62"/>
  <c r="U67" i="62"/>
  <c r="U68" i="62"/>
  <c r="U69" i="62"/>
  <c r="U70" i="62"/>
  <c r="U71" i="62"/>
  <c r="U72" i="62"/>
  <c r="U73" i="62"/>
  <c r="U74" i="62"/>
  <c r="U75" i="62"/>
  <c r="U76" i="62"/>
  <c r="U77" i="62"/>
  <c r="U78" i="62"/>
  <c r="U79" i="62"/>
  <c r="U80" i="62"/>
  <c r="U81" i="62"/>
  <c r="U82" i="62"/>
  <c r="U83" i="62"/>
  <c r="U84" i="62"/>
  <c r="U85" i="62"/>
  <c r="U86" i="62"/>
  <c r="U87" i="62"/>
  <c r="U88" i="62"/>
  <c r="U89" i="62"/>
  <c r="U90" i="62"/>
  <c r="U91" i="62"/>
  <c r="U92" i="62"/>
  <c r="U93" i="62"/>
  <c r="U94" i="62"/>
  <c r="U95" i="62"/>
  <c r="U96" i="62"/>
  <c r="U97" i="62"/>
  <c r="U98" i="62"/>
  <c r="U99" i="62"/>
  <c r="U100" i="62"/>
  <c r="U101" i="62"/>
  <c r="U102" i="62"/>
  <c r="U103" i="62"/>
  <c r="U104" i="62"/>
  <c r="U105" i="62"/>
  <c r="U106" i="62"/>
  <c r="U107" i="62"/>
  <c r="U108" i="62"/>
  <c r="U109" i="62"/>
  <c r="U110" i="62"/>
  <c r="U111" i="62"/>
  <c r="U112" i="62"/>
  <c r="U113" i="62"/>
  <c r="U114" i="62"/>
  <c r="U115" i="62"/>
  <c r="U116" i="62"/>
  <c r="U117" i="62"/>
  <c r="U118" i="62"/>
  <c r="U119" i="62"/>
  <c r="U120" i="62"/>
  <c r="U121" i="62"/>
  <c r="U122" i="62"/>
  <c r="U123" i="62"/>
  <c r="U124" i="62"/>
  <c r="U125" i="62"/>
  <c r="U126" i="62"/>
  <c r="U127" i="62"/>
  <c r="U128" i="62"/>
  <c r="U129" i="62"/>
  <c r="U130" i="62"/>
  <c r="U131" i="62"/>
  <c r="U132" i="62"/>
  <c r="U133" i="62"/>
  <c r="U134" i="62"/>
  <c r="U135" i="62"/>
  <c r="U136" i="62"/>
  <c r="U137" i="62"/>
  <c r="U138" i="62"/>
  <c r="U139" i="62"/>
  <c r="U140" i="62"/>
  <c r="U141" i="62"/>
  <c r="U142" i="62"/>
  <c r="U143" i="62"/>
  <c r="U144" i="62"/>
  <c r="U145" i="62"/>
  <c r="U146" i="62"/>
  <c r="U147" i="62"/>
  <c r="U148" i="62"/>
  <c r="U149" i="62"/>
  <c r="U150" i="62"/>
  <c r="U151" i="62"/>
  <c r="U152" i="62"/>
  <c r="U153" i="62"/>
  <c r="U154" i="62"/>
  <c r="U155" i="62"/>
  <c r="U156" i="62"/>
  <c r="U157" i="62"/>
  <c r="U158" i="62"/>
  <c r="U159" i="62"/>
  <c r="U160" i="62"/>
  <c r="U161" i="62"/>
  <c r="U162" i="62"/>
  <c r="U163" i="62"/>
  <c r="U6" i="62"/>
  <c r="U7" i="59" l="1"/>
  <c r="U8" i="59"/>
  <c r="U9" i="59"/>
  <c r="U10" i="59"/>
  <c r="U11" i="59"/>
  <c r="U12" i="59"/>
  <c r="U13" i="59"/>
  <c r="U14" i="59"/>
  <c r="U15" i="59"/>
  <c r="U16" i="59"/>
  <c r="U17" i="59"/>
  <c r="U18" i="59"/>
  <c r="U19" i="59"/>
  <c r="U20" i="59"/>
  <c r="U21" i="59"/>
  <c r="U22" i="59"/>
  <c r="U23" i="59"/>
  <c r="U24" i="59"/>
  <c r="U25" i="59"/>
  <c r="U26" i="59"/>
  <c r="U27" i="59"/>
  <c r="U28" i="59"/>
  <c r="V28" i="59"/>
  <c r="U29" i="59"/>
  <c r="U6" i="59"/>
  <c r="T29" i="59"/>
  <c r="R29" i="59"/>
  <c r="P29" i="59"/>
  <c r="N29" i="59"/>
  <c r="T27" i="59"/>
  <c r="R27" i="59"/>
  <c r="P27" i="59"/>
  <c r="N27" i="59"/>
  <c r="T26" i="59"/>
  <c r="R26" i="59"/>
  <c r="P26" i="59"/>
  <c r="N26" i="59"/>
  <c r="T25" i="59"/>
  <c r="R25" i="59"/>
  <c r="P25" i="59"/>
  <c r="N25" i="59"/>
  <c r="T24" i="59"/>
  <c r="R24" i="59"/>
  <c r="P24" i="59"/>
  <c r="N24" i="59"/>
  <c r="T23" i="59"/>
  <c r="R23" i="59"/>
  <c r="P23" i="59"/>
  <c r="N23" i="59"/>
  <c r="T22" i="59"/>
  <c r="R22" i="59"/>
  <c r="P22" i="59"/>
  <c r="N22" i="59"/>
  <c r="T21" i="59"/>
  <c r="R21" i="59"/>
  <c r="P21" i="59"/>
  <c r="N21" i="59"/>
  <c r="T20" i="59"/>
  <c r="R20" i="59"/>
  <c r="P20" i="59"/>
  <c r="N20" i="59"/>
  <c r="T19" i="59"/>
  <c r="R19" i="59"/>
  <c r="P19" i="59"/>
  <c r="N19" i="59"/>
  <c r="T18" i="59"/>
  <c r="R18" i="59"/>
  <c r="P18" i="59"/>
  <c r="N18" i="59"/>
  <c r="T17" i="59"/>
  <c r="R17" i="59"/>
  <c r="P17" i="59"/>
  <c r="N17" i="59"/>
  <c r="T16" i="59"/>
  <c r="R16" i="59"/>
  <c r="P16" i="59"/>
  <c r="N16" i="59"/>
  <c r="T15" i="59"/>
  <c r="R15" i="59"/>
  <c r="P15" i="59"/>
  <c r="N15" i="59"/>
  <c r="T14" i="59"/>
  <c r="R14" i="59"/>
  <c r="P14" i="59"/>
  <c r="N14" i="59"/>
  <c r="T13" i="59"/>
  <c r="R13" i="59"/>
  <c r="P13" i="59"/>
  <c r="N13" i="59"/>
  <c r="T12" i="59"/>
  <c r="R12" i="59"/>
  <c r="P12" i="59"/>
  <c r="N12" i="59"/>
  <c r="T11" i="59"/>
  <c r="R11" i="59"/>
  <c r="P11" i="59"/>
  <c r="N11" i="59"/>
  <c r="T10" i="59"/>
  <c r="R10" i="59"/>
  <c r="P10" i="59"/>
  <c r="N10" i="59"/>
  <c r="T9" i="59"/>
  <c r="R9" i="59"/>
  <c r="P9" i="59"/>
  <c r="N9" i="59"/>
  <c r="T8" i="59"/>
  <c r="R8" i="59"/>
  <c r="P8" i="59"/>
  <c r="N8" i="59"/>
  <c r="T7" i="59"/>
  <c r="R7" i="59"/>
  <c r="P7" i="59"/>
  <c r="N7" i="59"/>
  <c r="T6" i="59"/>
  <c r="R6" i="59"/>
  <c r="P6" i="59"/>
  <c r="N6" i="59"/>
  <c r="T367" i="58"/>
  <c r="R367" i="58"/>
  <c r="P367" i="58"/>
  <c r="N367" i="58"/>
  <c r="T366" i="58"/>
  <c r="R366" i="58"/>
  <c r="P366" i="58"/>
  <c r="N366" i="58"/>
  <c r="T365" i="58"/>
  <c r="R365" i="58"/>
  <c r="P365" i="58"/>
  <c r="N365" i="58"/>
  <c r="T364" i="58"/>
  <c r="R364" i="58"/>
  <c r="P364" i="58"/>
  <c r="N364" i="58"/>
  <c r="T363" i="58"/>
  <c r="R363" i="58"/>
  <c r="P363" i="58"/>
  <c r="N363" i="58"/>
  <c r="T362" i="58"/>
  <c r="R362" i="58"/>
  <c r="P362" i="58"/>
  <c r="N362" i="58"/>
  <c r="T361" i="58"/>
  <c r="R361" i="58"/>
  <c r="P361" i="58"/>
  <c r="N361" i="58"/>
  <c r="T360" i="58"/>
  <c r="R360" i="58"/>
  <c r="P360" i="58"/>
  <c r="N360" i="58"/>
  <c r="T359" i="58"/>
  <c r="R359" i="58"/>
  <c r="P359" i="58"/>
  <c r="N359" i="58"/>
  <c r="T358" i="58"/>
  <c r="R358" i="58"/>
  <c r="P358" i="58"/>
  <c r="N358" i="58"/>
  <c r="T357" i="58"/>
  <c r="R357" i="58"/>
  <c r="P357" i="58"/>
  <c r="N357" i="58"/>
  <c r="T356" i="58"/>
  <c r="R356" i="58"/>
  <c r="P356" i="58"/>
  <c r="N356" i="58"/>
  <c r="T355" i="58"/>
  <c r="R355" i="58"/>
  <c r="P355" i="58"/>
  <c r="N355" i="58"/>
  <c r="T354" i="58"/>
  <c r="R354" i="58"/>
  <c r="P354" i="58"/>
  <c r="N354" i="58"/>
  <c r="T353" i="58"/>
  <c r="R353" i="58"/>
  <c r="P353" i="58"/>
  <c r="N353" i="58"/>
  <c r="T352" i="58"/>
  <c r="R352" i="58"/>
  <c r="P352" i="58"/>
  <c r="N352" i="58"/>
  <c r="T351" i="58"/>
  <c r="R351" i="58"/>
  <c r="P351" i="58"/>
  <c r="N351" i="58"/>
  <c r="T350" i="58"/>
  <c r="R350" i="58"/>
  <c r="P350" i="58"/>
  <c r="N350" i="58"/>
  <c r="T349" i="58"/>
  <c r="R349" i="58"/>
  <c r="P349" i="58"/>
  <c r="N349" i="58"/>
  <c r="T348" i="58"/>
  <c r="R348" i="58"/>
  <c r="P348" i="58"/>
  <c r="N348" i="58"/>
  <c r="T347" i="58"/>
  <c r="R347" i="58"/>
  <c r="P347" i="58"/>
  <c r="N347" i="58"/>
  <c r="T346" i="58"/>
  <c r="R346" i="58"/>
  <c r="P346" i="58"/>
  <c r="N346" i="58"/>
  <c r="T345" i="58"/>
  <c r="R345" i="58"/>
  <c r="P345" i="58"/>
  <c r="N345" i="58"/>
  <c r="T344" i="58"/>
  <c r="R344" i="58"/>
  <c r="P344" i="58"/>
  <c r="N344" i="58"/>
  <c r="T343" i="58"/>
  <c r="R343" i="58"/>
  <c r="P343" i="58"/>
  <c r="N343" i="58"/>
  <c r="T342" i="58"/>
  <c r="R342" i="58"/>
  <c r="P342" i="58"/>
  <c r="N342" i="58"/>
  <c r="T341" i="58"/>
  <c r="R341" i="58"/>
  <c r="P341" i="58"/>
  <c r="N341" i="58"/>
  <c r="T340" i="58"/>
  <c r="R340" i="58"/>
  <c r="P340" i="58"/>
  <c r="N340" i="58"/>
  <c r="T339" i="58"/>
  <c r="R339" i="58"/>
  <c r="P339" i="58"/>
  <c r="N339" i="58"/>
  <c r="T338" i="58"/>
  <c r="R338" i="58"/>
  <c r="P338" i="58"/>
  <c r="N338" i="58"/>
  <c r="T337" i="58"/>
  <c r="R337" i="58"/>
  <c r="P337" i="58"/>
  <c r="N337" i="58"/>
  <c r="T336" i="58"/>
  <c r="R336" i="58"/>
  <c r="P336" i="58"/>
  <c r="N336" i="58"/>
  <c r="T335" i="58"/>
  <c r="R335" i="58"/>
  <c r="P335" i="58"/>
  <c r="N335" i="58"/>
  <c r="T334" i="58"/>
  <c r="R334" i="58"/>
  <c r="P334" i="58"/>
  <c r="N334" i="58"/>
  <c r="T333" i="58"/>
  <c r="R333" i="58"/>
  <c r="P333" i="58"/>
  <c r="N333" i="58"/>
  <c r="T332" i="58"/>
  <c r="R332" i="58"/>
  <c r="P332" i="58"/>
  <c r="N332" i="58"/>
  <c r="T331" i="58"/>
  <c r="R331" i="58"/>
  <c r="P331" i="58"/>
  <c r="N331" i="58"/>
  <c r="T330" i="58"/>
  <c r="R330" i="58"/>
  <c r="P330" i="58"/>
  <c r="N330" i="58"/>
  <c r="T329" i="58"/>
  <c r="R329" i="58"/>
  <c r="P329" i="58"/>
  <c r="N329" i="58"/>
  <c r="T328" i="58"/>
  <c r="R328" i="58"/>
  <c r="P328" i="58"/>
  <c r="N328" i="58"/>
  <c r="T327" i="58"/>
  <c r="R327" i="58"/>
  <c r="P327" i="58"/>
  <c r="N327" i="58"/>
  <c r="T326" i="58"/>
  <c r="R326" i="58"/>
  <c r="P326" i="58"/>
  <c r="N326" i="58"/>
  <c r="T325" i="58"/>
  <c r="R325" i="58"/>
  <c r="P325" i="58"/>
  <c r="N325" i="58"/>
  <c r="T324" i="58"/>
  <c r="R324" i="58"/>
  <c r="P324" i="58"/>
  <c r="N324" i="58"/>
  <c r="T323" i="58"/>
  <c r="R323" i="58"/>
  <c r="P323" i="58"/>
  <c r="N323" i="58"/>
  <c r="T322" i="58"/>
  <c r="R322" i="58"/>
  <c r="P322" i="58"/>
  <c r="N322" i="58"/>
  <c r="T321" i="58"/>
  <c r="R321" i="58"/>
  <c r="P321" i="58"/>
  <c r="N321" i="58"/>
  <c r="T320" i="58"/>
  <c r="R320" i="58"/>
  <c r="P320" i="58"/>
  <c r="N320" i="58"/>
  <c r="T319" i="58"/>
  <c r="R319" i="58"/>
  <c r="P319" i="58"/>
  <c r="N319" i="58"/>
  <c r="T318" i="58"/>
  <c r="R318" i="58"/>
  <c r="P318" i="58"/>
  <c r="N318" i="58"/>
  <c r="T317" i="58"/>
  <c r="R317" i="58"/>
  <c r="P317" i="58"/>
  <c r="N317" i="58"/>
  <c r="T316" i="58"/>
  <c r="R316" i="58"/>
  <c r="P316" i="58"/>
  <c r="N316" i="58"/>
  <c r="T315" i="58"/>
  <c r="R315" i="58"/>
  <c r="P315" i="58"/>
  <c r="N315" i="58"/>
  <c r="T314" i="58"/>
  <c r="R314" i="58"/>
  <c r="P314" i="58"/>
  <c r="N314" i="58"/>
  <c r="T313" i="58"/>
  <c r="R313" i="58"/>
  <c r="P313" i="58"/>
  <c r="N313" i="58"/>
  <c r="T312" i="58"/>
  <c r="R312" i="58"/>
  <c r="P312" i="58"/>
  <c r="N312" i="58"/>
  <c r="T311" i="58"/>
  <c r="R311" i="58"/>
  <c r="P311" i="58"/>
  <c r="N311" i="58"/>
  <c r="T310" i="58"/>
  <c r="R310" i="58"/>
  <c r="P310" i="58"/>
  <c r="N310" i="58"/>
  <c r="T309" i="58"/>
  <c r="R309" i="58"/>
  <c r="P309" i="58"/>
  <c r="N309" i="58"/>
  <c r="T308" i="58"/>
  <c r="R308" i="58"/>
  <c r="P308" i="58"/>
  <c r="N308" i="58"/>
  <c r="T307" i="58"/>
  <c r="R307" i="58"/>
  <c r="P307" i="58"/>
  <c r="N307" i="58"/>
  <c r="T306" i="58"/>
  <c r="R306" i="58"/>
  <c r="P306" i="58"/>
  <c r="N306" i="58"/>
  <c r="T305" i="58"/>
  <c r="R305" i="58"/>
  <c r="P305" i="58"/>
  <c r="N305" i="58"/>
  <c r="T304" i="58"/>
  <c r="R304" i="58"/>
  <c r="P304" i="58"/>
  <c r="N304" i="58"/>
  <c r="T303" i="58"/>
  <c r="R303" i="58"/>
  <c r="P303" i="58"/>
  <c r="N303" i="58"/>
  <c r="T302" i="58"/>
  <c r="R302" i="58"/>
  <c r="P302" i="58"/>
  <c r="N302" i="58"/>
  <c r="T301" i="58"/>
  <c r="R301" i="58"/>
  <c r="P301" i="58"/>
  <c r="N301" i="58"/>
  <c r="T300" i="58"/>
  <c r="R300" i="58"/>
  <c r="P300" i="58"/>
  <c r="N300" i="58"/>
  <c r="T299" i="58"/>
  <c r="R299" i="58"/>
  <c r="P299" i="58"/>
  <c r="N299" i="58"/>
  <c r="T298" i="58"/>
  <c r="R298" i="58"/>
  <c r="P298" i="58"/>
  <c r="N298" i="58"/>
  <c r="T297" i="58"/>
  <c r="R297" i="58"/>
  <c r="P297" i="58"/>
  <c r="N297" i="58"/>
  <c r="T296" i="58"/>
  <c r="R296" i="58"/>
  <c r="P296" i="58"/>
  <c r="N296" i="58"/>
  <c r="T295" i="58"/>
  <c r="R295" i="58"/>
  <c r="P295" i="58"/>
  <c r="N295" i="58"/>
  <c r="T294" i="58"/>
  <c r="R294" i="58"/>
  <c r="P294" i="58"/>
  <c r="N294" i="58"/>
  <c r="T293" i="58"/>
  <c r="R293" i="58"/>
  <c r="P293" i="58"/>
  <c r="N293" i="58"/>
  <c r="T292" i="58"/>
  <c r="R292" i="58"/>
  <c r="P292" i="58"/>
  <c r="N292" i="58"/>
  <c r="T291" i="58"/>
  <c r="R291" i="58"/>
  <c r="P291" i="58"/>
  <c r="N291" i="58"/>
  <c r="T290" i="58"/>
  <c r="R290" i="58"/>
  <c r="P290" i="58"/>
  <c r="N290" i="58"/>
  <c r="T289" i="58"/>
  <c r="R289" i="58"/>
  <c r="P289" i="58"/>
  <c r="N289" i="58"/>
  <c r="T288" i="58"/>
  <c r="R288" i="58"/>
  <c r="P288" i="58"/>
  <c r="N288" i="58"/>
  <c r="T287" i="58"/>
  <c r="R287" i="58"/>
  <c r="P287" i="58"/>
  <c r="N287" i="58"/>
  <c r="T286" i="58"/>
  <c r="R286" i="58"/>
  <c r="P286" i="58"/>
  <c r="N286" i="58"/>
  <c r="T285" i="58"/>
  <c r="R285" i="58"/>
  <c r="P285" i="58"/>
  <c r="N285" i="58"/>
  <c r="T284" i="58"/>
  <c r="R284" i="58"/>
  <c r="P284" i="58"/>
  <c r="N284" i="58"/>
  <c r="T283" i="58"/>
  <c r="R283" i="58"/>
  <c r="P283" i="58"/>
  <c r="N283" i="58"/>
  <c r="T282" i="58"/>
  <c r="R282" i="58"/>
  <c r="P282" i="58"/>
  <c r="N282" i="58"/>
  <c r="T281" i="58"/>
  <c r="R281" i="58"/>
  <c r="P281" i="58"/>
  <c r="N281" i="58"/>
  <c r="T280" i="58"/>
  <c r="R280" i="58"/>
  <c r="P280" i="58"/>
  <c r="N280" i="58"/>
  <c r="T279" i="58"/>
  <c r="R279" i="58"/>
  <c r="P279" i="58"/>
  <c r="N279" i="58"/>
  <c r="T278" i="58"/>
  <c r="R278" i="58"/>
  <c r="P278" i="58"/>
  <c r="N278" i="58"/>
  <c r="T277" i="58"/>
  <c r="R277" i="58"/>
  <c r="P277" i="58"/>
  <c r="N277" i="58"/>
  <c r="T276" i="58"/>
  <c r="R276" i="58"/>
  <c r="P276" i="58"/>
  <c r="N276" i="58"/>
  <c r="T275" i="58"/>
  <c r="R275" i="58"/>
  <c r="P275" i="58"/>
  <c r="N275" i="58"/>
  <c r="T274" i="58"/>
  <c r="R274" i="58"/>
  <c r="P274" i="58"/>
  <c r="N274" i="58"/>
  <c r="T273" i="58"/>
  <c r="R273" i="58"/>
  <c r="P273" i="58"/>
  <c r="N273" i="58"/>
  <c r="T272" i="58"/>
  <c r="R272" i="58"/>
  <c r="P272" i="58"/>
  <c r="N272" i="58"/>
  <c r="T271" i="58"/>
  <c r="R271" i="58"/>
  <c r="P271" i="58"/>
  <c r="N271" i="58"/>
  <c r="T270" i="58"/>
  <c r="R270" i="58"/>
  <c r="P270" i="58"/>
  <c r="N270" i="58"/>
  <c r="T269" i="58"/>
  <c r="R269" i="58"/>
  <c r="P269" i="58"/>
  <c r="N269" i="58"/>
  <c r="T268" i="58"/>
  <c r="R268" i="58"/>
  <c r="P268" i="58"/>
  <c r="N268" i="58"/>
  <c r="T267" i="58"/>
  <c r="R267" i="58"/>
  <c r="P267" i="58"/>
  <c r="N267" i="58"/>
  <c r="T266" i="58"/>
  <c r="R266" i="58"/>
  <c r="P266" i="58"/>
  <c r="N266" i="58"/>
  <c r="T265" i="58"/>
  <c r="R265" i="58"/>
  <c r="P265" i="58"/>
  <c r="N265" i="58"/>
  <c r="T264" i="58"/>
  <c r="R264" i="58"/>
  <c r="P264" i="58"/>
  <c r="N264" i="58"/>
  <c r="T263" i="58"/>
  <c r="R263" i="58"/>
  <c r="P263" i="58"/>
  <c r="N263" i="58"/>
  <c r="T262" i="58"/>
  <c r="R262" i="58"/>
  <c r="P262" i="58"/>
  <c r="N262" i="58"/>
  <c r="T261" i="58"/>
  <c r="R261" i="58"/>
  <c r="P261" i="58"/>
  <c r="N261" i="58"/>
  <c r="T260" i="58"/>
  <c r="R260" i="58"/>
  <c r="P260" i="58"/>
  <c r="N260" i="58"/>
  <c r="T259" i="58"/>
  <c r="R259" i="58"/>
  <c r="P259" i="58"/>
  <c r="N259" i="58"/>
  <c r="T258" i="58"/>
  <c r="R258" i="58"/>
  <c r="P258" i="58"/>
  <c r="N258" i="58"/>
  <c r="T257" i="58"/>
  <c r="R257" i="58"/>
  <c r="P257" i="58"/>
  <c r="N257" i="58"/>
  <c r="T256" i="58"/>
  <c r="R256" i="58"/>
  <c r="P256" i="58"/>
  <c r="N256" i="58"/>
  <c r="T255" i="58"/>
  <c r="R255" i="58"/>
  <c r="P255" i="58"/>
  <c r="N255" i="58"/>
  <c r="T254" i="58"/>
  <c r="R254" i="58"/>
  <c r="P254" i="58"/>
  <c r="N254" i="58"/>
  <c r="T253" i="58"/>
  <c r="R253" i="58"/>
  <c r="P253" i="58"/>
  <c r="N253" i="58"/>
  <c r="T252" i="58"/>
  <c r="R252" i="58"/>
  <c r="P252" i="58"/>
  <c r="N252" i="58"/>
  <c r="T251" i="58"/>
  <c r="R251" i="58"/>
  <c r="P251" i="58"/>
  <c r="N251" i="58"/>
  <c r="T250" i="58"/>
  <c r="R250" i="58"/>
  <c r="P250" i="58"/>
  <c r="N250" i="58"/>
  <c r="T249" i="58"/>
  <c r="R249" i="58"/>
  <c r="P249" i="58"/>
  <c r="N249" i="58"/>
  <c r="T248" i="58"/>
  <c r="R248" i="58"/>
  <c r="P248" i="58"/>
  <c r="N248" i="58"/>
  <c r="T247" i="58"/>
  <c r="R247" i="58"/>
  <c r="P247" i="58"/>
  <c r="N247" i="58"/>
  <c r="T246" i="58"/>
  <c r="R246" i="58"/>
  <c r="P246" i="58"/>
  <c r="N246" i="58"/>
  <c r="T245" i="58"/>
  <c r="R245" i="58"/>
  <c r="P245" i="58"/>
  <c r="N245" i="58"/>
  <c r="T244" i="58"/>
  <c r="R244" i="58"/>
  <c r="P244" i="58"/>
  <c r="N244" i="58"/>
  <c r="T243" i="58"/>
  <c r="R243" i="58"/>
  <c r="P243" i="58"/>
  <c r="N243" i="58"/>
  <c r="T242" i="58"/>
  <c r="R242" i="58"/>
  <c r="P242" i="58"/>
  <c r="N242" i="58"/>
  <c r="T241" i="58"/>
  <c r="R241" i="58"/>
  <c r="P241" i="58"/>
  <c r="N241" i="58"/>
  <c r="T240" i="58"/>
  <c r="R240" i="58"/>
  <c r="P240" i="58"/>
  <c r="N240" i="58"/>
  <c r="T239" i="58"/>
  <c r="R239" i="58"/>
  <c r="P239" i="58"/>
  <c r="N239" i="58"/>
  <c r="T238" i="58"/>
  <c r="R238" i="58"/>
  <c r="P238" i="58"/>
  <c r="N238" i="58"/>
  <c r="T237" i="58"/>
  <c r="R237" i="58"/>
  <c r="P237" i="58"/>
  <c r="N237" i="58"/>
  <c r="T236" i="58"/>
  <c r="R236" i="58"/>
  <c r="P236" i="58"/>
  <c r="N236" i="58"/>
  <c r="T235" i="58"/>
  <c r="R235" i="58"/>
  <c r="P235" i="58"/>
  <c r="N235" i="58"/>
  <c r="T234" i="58"/>
  <c r="R234" i="58"/>
  <c r="P234" i="58"/>
  <c r="N234" i="58"/>
  <c r="T233" i="58"/>
  <c r="R233" i="58"/>
  <c r="P233" i="58"/>
  <c r="N233" i="58"/>
  <c r="T232" i="58"/>
  <c r="R232" i="58"/>
  <c r="P232" i="58"/>
  <c r="N232" i="58"/>
  <c r="T231" i="58"/>
  <c r="R231" i="58"/>
  <c r="P231" i="58"/>
  <c r="N231" i="58"/>
  <c r="T230" i="58"/>
  <c r="R230" i="58"/>
  <c r="P230" i="58"/>
  <c r="N230" i="58"/>
  <c r="T229" i="58"/>
  <c r="R229" i="58"/>
  <c r="P229" i="58"/>
  <c r="N229" i="58"/>
  <c r="T228" i="58"/>
  <c r="R228" i="58"/>
  <c r="P228" i="58"/>
  <c r="N228" i="58"/>
  <c r="T227" i="58"/>
  <c r="R227" i="58"/>
  <c r="P227" i="58"/>
  <c r="N227" i="58"/>
  <c r="T226" i="58"/>
  <c r="R226" i="58"/>
  <c r="P226" i="58"/>
  <c r="N226" i="58"/>
  <c r="T225" i="58"/>
  <c r="R225" i="58"/>
  <c r="P225" i="58"/>
  <c r="N225" i="58"/>
  <c r="T224" i="58"/>
  <c r="R224" i="58"/>
  <c r="P224" i="58"/>
  <c r="N224" i="58"/>
  <c r="T223" i="58"/>
  <c r="R223" i="58"/>
  <c r="P223" i="58"/>
  <c r="N223" i="58"/>
  <c r="T222" i="58"/>
  <c r="R222" i="58"/>
  <c r="P222" i="58"/>
  <c r="N222" i="58"/>
  <c r="T221" i="58"/>
  <c r="R221" i="58"/>
  <c r="P221" i="58"/>
  <c r="N221" i="58"/>
  <c r="T220" i="58"/>
  <c r="R220" i="58"/>
  <c r="P220" i="58"/>
  <c r="N220" i="58"/>
  <c r="T219" i="58"/>
  <c r="R219" i="58"/>
  <c r="P219" i="58"/>
  <c r="N219" i="58"/>
  <c r="T218" i="58"/>
  <c r="R218" i="58"/>
  <c r="P218" i="58"/>
  <c r="N218" i="58"/>
  <c r="T217" i="58"/>
  <c r="R217" i="58"/>
  <c r="P217" i="58"/>
  <c r="N217" i="58"/>
  <c r="T216" i="58"/>
  <c r="R216" i="58"/>
  <c r="P216" i="58"/>
  <c r="N216" i="58"/>
  <c r="T215" i="58"/>
  <c r="R215" i="58"/>
  <c r="P215" i="58"/>
  <c r="N215" i="58"/>
  <c r="T214" i="58"/>
  <c r="R214" i="58"/>
  <c r="P214" i="58"/>
  <c r="N214" i="58"/>
  <c r="T213" i="58"/>
  <c r="R213" i="58"/>
  <c r="P213" i="58"/>
  <c r="N213" i="58"/>
  <c r="T212" i="58"/>
  <c r="R212" i="58"/>
  <c r="P212" i="58"/>
  <c r="N212" i="58"/>
  <c r="T211" i="58"/>
  <c r="R211" i="58"/>
  <c r="P211" i="58"/>
  <c r="N211" i="58"/>
  <c r="T210" i="58"/>
  <c r="R210" i="58"/>
  <c r="P210" i="58"/>
  <c r="N210" i="58"/>
  <c r="T209" i="58"/>
  <c r="R209" i="58"/>
  <c r="P209" i="58"/>
  <c r="N209" i="58"/>
  <c r="T208" i="58"/>
  <c r="R208" i="58"/>
  <c r="P208" i="58"/>
  <c r="N208" i="58"/>
  <c r="T207" i="58"/>
  <c r="R207" i="58"/>
  <c r="P207" i="58"/>
  <c r="N207" i="58"/>
  <c r="T206" i="58"/>
  <c r="R206" i="58"/>
  <c r="P206" i="58"/>
  <c r="N206" i="58"/>
  <c r="T205" i="58"/>
  <c r="R205" i="58"/>
  <c r="P205" i="58"/>
  <c r="N205" i="58"/>
  <c r="T204" i="58"/>
  <c r="R204" i="58"/>
  <c r="P204" i="58"/>
  <c r="N204" i="58"/>
  <c r="T203" i="58"/>
  <c r="R203" i="58"/>
  <c r="P203" i="58"/>
  <c r="N203" i="58"/>
  <c r="T202" i="58"/>
  <c r="R202" i="58"/>
  <c r="P202" i="58"/>
  <c r="N202" i="58"/>
  <c r="T201" i="58"/>
  <c r="R201" i="58"/>
  <c r="P201" i="58"/>
  <c r="N201" i="58"/>
  <c r="T200" i="58"/>
  <c r="R200" i="58"/>
  <c r="P200" i="58"/>
  <c r="N200" i="58"/>
  <c r="T199" i="58"/>
  <c r="R199" i="58"/>
  <c r="P199" i="58"/>
  <c r="N199" i="58"/>
  <c r="T198" i="58"/>
  <c r="R198" i="58"/>
  <c r="P198" i="58"/>
  <c r="N198" i="58"/>
  <c r="T197" i="58"/>
  <c r="R197" i="58"/>
  <c r="P197" i="58"/>
  <c r="N197" i="58"/>
  <c r="T196" i="58"/>
  <c r="R196" i="58"/>
  <c r="P196" i="58"/>
  <c r="N196" i="58"/>
  <c r="T195" i="58"/>
  <c r="R195" i="58"/>
  <c r="P195" i="58"/>
  <c r="N195" i="58"/>
  <c r="T194" i="58"/>
  <c r="R194" i="58"/>
  <c r="P194" i="58"/>
  <c r="N194" i="58"/>
  <c r="T193" i="58"/>
  <c r="R193" i="58"/>
  <c r="P193" i="58"/>
  <c r="N193" i="58"/>
  <c r="T192" i="58"/>
  <c r="R192" i="58"/>
  <c r="P192" i="58"/>
  <c r="N192" i="58"/>
  <c r="T191" i="58"/>
  <c r="R191" i="58"/>
  <c r="P191" i="58"/>
  <c r="N191" i="58"/>
  <c r="T190" i="58"/>
  <c r="R190" i="58"/>
  <c r="P190" i="58"/>
  <c r="N190" i="58"/>
  <c r="T189" i="58"/>
  <c r="R189" i="58"/>
  <c r="P189" i="58"/>
  <c r="N189" i="58"/>
  <c r="T188" i="58"/>
  <c r="R188" i="58"/>
  <c r="P188" i="58"/>
  <c r="N188" i="58"/>
  <c r="T187" i="58"/>
  <c r="R187" i="58"/>
  <c r="P187" i="58"/>
  <c r="N187" i="58"/>
  <c r="T186" i="58"/>
  <c r="R186" i="58"/>
  <c r="P186" i="58"/>
  <c r="N186" i="58"/>
  <c r="T185" i="58"/>
  <c r="R185" i="58"/>
  <c r="P185" i="58"/>
  <c r="N185" i="58"/>
  <c r="T184" i="58"/>
  <c r="R184" i="58"/>
  <c r="P184" i="58"/>
  <c r="N184" i="58"/>
  <c r="T183" i="58"/>
  <c r="R183" i="58"/>
  <c r="P183" i="58"/>
  <c r="N183" i="58"/>
  <c r="T182" i="58"/>
  <c r="R182" i="58"/>
  <c r="P182" i="58"/>
  <c r="N182" i="58"/>
  <c r="T181" i="58"/>
  <c r="R181" i="58"/>
  <c r="P181" i="58"/>
  <c r="N181" i="58"/>
  <c r="T180" i="58"/>
  <c r="R180" i="58"/>
  <c r="P180" i="58"/>
  <c r="N180" i="58"/>
  <c r="T179" i="58"/>
  <c r="R179" i="58"/>
  <c r="P179" i="58"/>
  <c r="N179" i="58"/>
  <c r="T178" i="58"/>
  <c r="R178" i="58"/>
  <c r="P178" i="58"/>
  <c r="N178" i="58"/>
  <c r="T177" i="58"/>
  <c r="R177" i="58"/>
  <c r="P177" i="58"/>
  <c r="N177" i="58"/>
  <c r="T176" i="58"/>
  <c r="R176" i="58"/>
  <c r="P176" i="58"/>
  <c r="N176" i="58"/>
  <c r="T175" i="58"/>
  <c r="R175" i="58"/>
  <c r="P175" i="58"/>
  <c r="N175" i="58"/>
  <c r="T174" i="58"/>
  <c r="R174" i="58"/>
  <c r="P174" i="58"/>
  <c r="N174" i="58"/>
  <c r="T173" i="58"/>
  <c r="R173" i="58"/>
  <c r="P173" i="58"/>
  <c r="N173" i="58"/>
  <c r="T172" i="58"/>
  <c r="R172" i="58"/>
  <c r="P172" i="58"/>
  <c r="N172" i="58"/>
  <c r="T171" i="58"/>
  <c r="R171" i="58"/>
  <c r="P171" i="58"/>
  <c r="N171" i="58"/>
  <c r="T170" i="58"/>
  <c r="R170" i="58"/>
  <c r="P170" i="58"/>
  <c r="N170" i="58"/>
  <c r="T169" i="58"/>
  <c r="R169" i="58"/>
  <c r="P169" i="58"/>
  <c r="N169" i="58"/>
  <c r="T168" i="58"/>
  <c r="R168" i="58"/>
  <c r="P168" i="58"/>
  <c r="N168" i="58"/>
  <c r="T167" i="58"/>
  <c r="R167" i="58"/>
  <c r="P167" i="58"/>
  <c r="N167" i="58"/>
  <c r="T166" i="58"/>
  <c r="R166" i="58"/>
  <c r="P166" i="58"/>
  <c r="N166" i="58"/>
  <c r="T165" i="58"/>
  <c r="R165" i="58"/>
  <c r="P165" i="58"/>
  <c r="N165" i="58"/>
  <c r="T164" i="58"/>
  <c r="R164" i="58"/>
  <c r="P164" i="58"/>
  <c r="N164" i="58"/>
  <c r="T163" i="58"/>
  <c r="R163" i="58"/>
  <c r="P163" i="58"/>
  <c r="N163" i="58"/>
  <c r="T162" i="58"/>
  <c r="R162" i="58"/>
  <c r="P162" i="58"/>
  <c r="N162" i="58"/>
  <c r="T161" i="58"/>
  <c r="R161" i="58"/>
  <c r="P161" i="58"/>
  <c r="N161" i="58"/>
  <c r="T160" i="58"/>
  <c r="R160" i="58"/>
  <c r="P160" i="58"/>
  <c r="N160" i="58"/>
  <c r="T159" i="58"/>
  <c r="R159" i="58"/>
  <c r="P159" i="58"/>
  <c r="N159" i="58"/>
  <c r="T158" i="58"/>
  <c r="R158" i="58"/>
  <c r="P158" i="58"/>
  <c r="N158" i="58"/>
  <c r="T157" i="58"/>
  <c r="R157" i="58"/>
  <c r="P157" i="58"/>
  <c r="N157" i="58"/>
  <c r="T156" i="58"/>
  <c r="R156" i="58"/>
  <c r="P156" i="58"/>
  <c r="N156" i="58"/>
  <c r="T155" i="58"/>
  <c r="R155" i="58"/>
  <c r="P155" i="58"/>
  <c r="N155" i="58"/>
  <c r="T154" i="58"/>
  <c r="R154" i="58"/>
  <c r="P154" i="58"/>
  <c r="N154" i="58"/>
  <c r="T153" i="58"/>
  <c r="R153" i="58"/>
  <c r="P153" i="58"/>
  <c r="N153" i="58"/>
  <c r="T152" i="58"/>
  <c r="R152" i="58"/>
  <c r="P152" i="58"/>
  <c r="N152" i="58"/>
  <c r="T151" i="58"/>
  <c r="R151" i="58"/>
  <c r="P151" i="58"/>
  <c r="N151" i="58"/>
  <c r="T150" i="58"/>
  <c r="R150" i="58"/>
  <c r="P150" i="58"/>
  <c r="N150" i="58"/>
  <c r="T149" i="58"/>
  <c r="R149" i="58"/>
  <c r="P149" i="58"/>
  <c r="N149" i="58"/>
  <c r="T148" i="58"/>
  <c r="R148" i="58"/>
  <c r="P148" i="58"/>
  <c r="N148" i="58"/>
  <c r="T147" i="58"/>
  <c r="R147" i="58"/>
  <c r="P147" i="58"/>
  <c r="N147" i="58"/>
  <c r="T146" i="58"/>
  <c r="R146" i="58"/>
  <c r="P146" i="58"/>
  <c r="N146" i="58"/>
  <c r="T145" i="58"/>
  <c r="R145" i="58"/>
  <c r="P145" i="58"/>
  <c r="N145" i="58"/>
  <c r="T144" i="58"/>
  <c r="R144" i="58"/>
  <c r="P144" i="58"/>
  <c r="N144" i="58"/>
  <c r="T143" i="58"/>
  <c r="R143" i="58"/>
  <c r="P143" i="58"/>
  <c r="N143" i="58"/>
  <c r="T142" i="58"/>
  <c r="R142" i="58"/>
  <c r="P142" i="58"/>
  <c r="N142" i="58"/>
  <c r="T141" i="58"/>
  <c r="R141" i="58"/>
  <c r="P141" i="58"/>
  <c r="N141" i="58"/>
  <c r="T140" i="58"/>
  <c r="R140" i="58"/>
  <c r="P140" i="58"/>
  <c r="N140" i="58"/>
  <c r="T139" i="58"/>
  <c r="R139" i="58"/>
  <c r="P139" i="58"/>
  <c r="N139" i="58"/>
  <c r="T138" i="58"/>
  <c r="R138" i="58"/>
  <c r="P138" i="58"/>
  <c r="N138" i="58"/>
  <c r="T137" i="58"/>
  <c r="R137" i="58"/>
  <c r="P137" i="58"/>
  <c r="N137" i="58"/>
  <c r="T136" i="58"/>
  <c r="R136" i="58"/>
  <c r="P136" i="58"/>
  <c r="N136" i="58"/>
  <c r="T135" i="58"/>
  <c r="R135" i="58"/>
  <c r="P135" i="58"/>
  <c r="N135" i="58"/>
  <c r="T134" i="58"/>
  <c r="R134" i="58"/>
  <c r="P134" i="58"/>
  <c r="N134" i="58"/>
  <c r="T133" i="58"/>
  <c r="R133" i="58"/>
  <c r="P133" i="58"/>
  <c r="N133" i="58"/>
  <c r="T132" i="58"/>
  <c r="R132" i="58"/>
  <c r="P132" i="58"/>
  <c r="N132" i="58"/>
  <c r="T131" i="58"/>
  <c r="R131" i="58"/>
  <c r="P131" i="58"/>
  <c r="N131" i="58"/>
  <c r="T130" i="58"/>
  <c r="R130" i="58"/>
  <c r="P130" i="58"/>
  <c r="N130" i="58"/>
  <c r="T129" i="58"/>
  <c r="R129" i="58"/>
  <c r="P129" i="58"/>
  <c r="N129" i="58"/>
  <c r="T128" i="58"/>
  <c r="R128" i="58"/>
  <c r="P128" i="58"/>
  <c r="N128" i="58"/>
  <c r="T127" i="58"/>
  <c r="R127" i="58"/>
  <c r="P127" i="58"/>
  <c r="N127" i="58"/>
  <c r="T126" i="58"/>
  <c r="R126" i="58"/>
  <c r="P126" i="58"/>
  <c r="N126" i="58"/>
  <c r="T125" i="58"/>
  <c r="R125" i="58"/>
  <c r="P125" i="58"/>
  <c r="N125" i="58"/>
  <c r="T124" i="58"/>
  <c r="R124" i="58"/>
  <c r="P124" i="58"/>
  <c r="N124" i="58"/>
  <c r="T123" i="58"/>
  <c r="R123" i="58"/>
  <c r="P123" i="58"/>
  <c r="N123" i="58"/>
  <c r="T122" i="58"/>
  <c r="R122" i="58"/>
  <c r="P122" i="58"/>
  <c r="N122" i="58"/>
  <c r="T121" i="58"/>
  <c r="R121" i="58"/>
  <c r="P121" i="58"/>
  <c r="N121" i="58"/>
  <c r="T120" i="58"/>
  <c r="R120" i="58"/>
  <c r="P120" i="58"/>
  <c r="N120" i="58"/>
  <c r="T119" i="58"/>
  <c r="R119" i="58"/>
  <c r="P119" i="58"/>
  <c r="N119" i="58"/>
  <c r="T118" i="58"/>
  <c r="R118" i="58"/>
  <c r="P118" i="58"/>
  <c r="N118" i="58"/>
  <c r="T117" i="58"/>
  <c r="R117" i="58"/>
  <c r="P117" i="58"/>
  <c r="N117" i="58"/>
  <c r="T116" i="58"/>
  <c r="R116" i="58"/>
  <c r="P116" i="58"/>
  <c r="N116" i="58"/>
  <c r="T115" i="58"/>
  <c r="R115" i="58"/>
  <c r="P115" i="58"/>
  <c r="N115" i="58"/>
  <c r="T114" i="58"/>
  <c r="R114" i="58"/>
  <c r="P114" i="58"/>
  <c r="N114" i="58"/>
  <c r="T113" i="58"/>
  <c r="R113" i="58"/>
  <c r="P113" i="58"/>
  <c r="N113" i="58"/>
  <c r="T112" i="58"/>
  <c r="R112" i="58"/>
  <c r="P112" i="58"/>
  <c r="N112" i="58"/>
  <c r="T111" i="58"/>
  <c r="R111" i="58"/>
  <c r="P111" i="58"/>
  <c r="N111" i="58"/>
  <c r="T110" i="58"/>
  <c r="R110" i="58"/>
  <c r="P110" i="58"/>
  <c r="N110" i="58"/>
  <c r="T109" i="58"/>
  <c r="R109" i="58"/>
  <c r="P109" i="58"/>
  <c r="N109" i="58"/>
  <c r="T108" i="58"/>
  <c r="R108" i="58"/>
  <c r="P108" i="58"/>
  <c r="N108" i="58"/>
  <c r="T107" i="58"/>
  <c r="R107" i="58"/>
  <c r="P107" i="58"/>
  <c r="N107" i="58"/>
  <c r="T106" i="58"/>
  <c r="R106" i="58"/>
  <c r="P106" i="58"/>
  <c r="N106" i="58"/>
  <c r="T105" i="58"/>
  <c r="R105" i="58"/>
  <c r="P105" i="58"/>
  <c r="N105" i="58"/>
  <c r="T104" i="58"/>
  <c r="R104" i="58"/>
  <c r="P104" i="58"/>
  <c r="N104" i="58"/>
  <c r="T103" i="58"/>
  <c r="R103" i="58"/>
  <c r="P103" i="58"/>
  <c r="N103" i="58"/>
  <c r="T102" i="58"/>
  <c r="R102" i="58"/>
  <c r="P102" i="58"/>
  <c r="N102" i="58"/>
  <c r="T101" i="58"/>
  <c r="R101" i="58"/>
  <c r="P101" i="58"/>
  <c r="N101" i="58"/>
  <c r="T100" i="58"/>
  <c r="R100" i="58"/>
  <c r="P100" i="58"/>
  <c r="N100" i="58"/>
  <c r="T99" i="58"/>
  <c r="R99" i="58"/>
  <c r="P99" i="58"/>
  <c r="N99" i="58"/>
  <c r="T98" i="58"/>
  <c r="R98" i="58"/>
  <c r="P98" i="58"/>
  <c r="N98" i="58"/>
  <c r="T97" i="58"/>
  <c r="R97" i="58"/>
  <c r="P97" i="58"/>
  <c r="N97" i="58"/>
  <c r="T96" i="58"/>
  <c r="R96" i="58"/>
  <c r="P96" i="58"/>
  <c r="N96" i="58"/>
  <c r="T95" i="58"/>
  <c r="R95" i="58"/>
  <c r="P95" i="58"/>
  <c r="N95" i="58"/>
  <c r="T94" i="58"/>
  <c r="R94" i="58"/>
  <c r="P94" i="58"/>
  <c r="N94" i="58"/>
  <c r="T93" i="58"/>
  <c r="R93" i="58"/>
  <c r="P93" i="58"/>
  <c r="N93" i="58"/>
  <c r="T92" i="58"/>
  <c r="R92" i="58"/>
  <c r="P92" i="58"/>
  <c r="N92" i="58"/>
  <c r="T91" i="58"/>
  <c r="R91" i="58"/>
  <c r="P91" i="58"/>
  <c r="N91" i="58"/>
  <c r="T90" i="58"/>
  <c r="R90" i="58"/>
  <c r="P90" i="58"/>
  <c r="N90" i="58"/>
  <c r="T89" i="58"/>
  <c r="R89" i="58"/>
  <c r="P89" i="58"/>
  <c r="N89" i="58"/>
  <c r="T88" i="58"/>
  <c r="R88" i="58"/>
  <c r="P88" i="58"/>
  <c r="N88" i="58"/>
  <c r="T87" i="58"/>
  <c r="R87" i="58"/>
  <c r="P87" i="58"/>
  <c r="N87" i="58"/>
  <c r="T86" i="58"/>
  <c r="R86" i="58"/>
  <c r="P86" i="58"/>
  <c r="N86" i="58"/>
  <c r="T85" i="58"/>
  <c r="R85" i="58"/>
  <c r="P85" i="58"/>
  <c r="N85" i="58"/>
  <c r="T84" i="58"/>
  <c r="R84" i="58"/>
  <c r="P84" i="58"/>
  <c r="N84" i="58"/>
  <c r="T83" i="58"/>
  <c r="R83" i="58"/>
  <c r="P83" i="58"/>
  <c r="N83" i="58"/>
  <c r="T82" i="58"/>
  <c r="R82" i="58"/>
  <c r="P82" i="58"/>
  <c r="N82" i="58"/>
  <c r="T81" i="58"/>
  <c r="R81" i="58"/>
  <c r="P81" i="58"/>
  <c r="N81" i="58"/>
  <c r="T80" i="58"/>
  <c r="R80" i="58"/>
  <c r="P80" i="58"/>
  <c r="N80" i="58"/>
  <c r="T79" i="58"/>
  <c r="R79" i="58"/>
  <c r="P79" i="58"/>
  <c r="N79" i="58"/>
  <c r="T78" i="58"/>
  <c r="R78" i="58"/>
  <c r="P78" i="58"/>
  <c r="N78" i="58"/>
  <c r="T77" i="58"/>
  <c r="R77" i="58"/>
  <c r="P77" i="58"/>
  <c r="N77" i="58"/>
  <c r="T76" i="58"/>
  <c r="R76" i="58"/>
  <c r="P76" i="58"/>
  <c r="N76" i="58"/>
  <c r="T75" i="58"/>
  <c r="R75" i="58"/>
  <c r="P75" i="58"/>
  <c r="N75" i="58"/>
  <c r="T74" i="58"/>
  <c r="R74" i="58"/>
  <c r="P74" i="58"/>
  <c r="N74" i="58"/>
  <c r="T73" i="58"/>
  <c r="R73" i="58"/>
  <c r="P73" i="58"/>
  <c r="N73" i="58"/>
  <c r="T72" i="58"/>
  <c r="R72" i="58"/>
  <c r="P72" i="58"/>
  <c r="N72" i="58"/>
  <c r="T71" i="58"/>
  <c r="R71" i="58"/>
  <c r="P71" i="58"/>
  <c r="N71" i="58"/>
  <c r="T70" i="58"/>
  <c r="R70" i="58"/>
  <c r="P70" i="58"/>
  <c r="N70" i="58"/>
  <c r="T69" i="58"/>
  <c r="R69" i="58"/>
  <c r="P69" i="58"/>
  <c r="N69" i="58"/>
  <c r="T68" i="58"/>
  <c r="R68" i="58"/>
  <c r="P68" i="58"/>
  <c r="N68" i="58"/>
  <c r="T67" i="58"/>
  <c r="R67" i="58"/>
  <c r="P67" i="58"/>
  <c r="N67" i="58"/>
  <c r="T66" i="58"/>
  <c r="R66" i="58"/>
  <c r="P66" i="58"/>
  <c r="N66" i="58"/>
  <c r="T65" i="58"/>
  <c r="R65" i="58"/>
  <c r="P65" i="58"/>
  <c r="N65" i="58"/>
  <c r="T64" i="58"/>
  <c r="R64" i="58"/>
  <c r="P64" i="58"/>
  <c r="N64" i="58"/>
  <c r="T63" i="58"/>
  <c r="R63" i="58"/>
  <c r="P63" i="58"/>
  <c r="N63" i="58"/>
  <c r="T62" i="58"/>
  <c r="R62" i="58"/>
  <c r="P62" i="58"/>
  <c r="N62" i="58"/>
  <c r="T61" i="58"/>
  <c r="R61" i="58"/>
  <c r="P61" i="58"/>
  <c r="N61" i="58"/>
  <c r="T60" i="58"/>
  <c r="R60" i="58"/>
  <c r="P60" i="58"/>
  <c r="N60" i="58"/>
  <c r="T59" i="58"/>
  <c r="R59" i="58"/>
  <c r="P59" i="58"/>
  <c r="N59" i="58"/>
  <c r="T58" i="58"/>
  <c r="R58" i="58"/>
  <c r="P58" i="58"/>
  <c r="N58" i="58"/>
  <c r="T57" i="58"/>
  <c r="R57" i="58"/>
  <c r="P57" i="58"/>
  <c r="N57" i="58"/>
  <c r="T56" i="58"/>
  <c r="R56" i="58"/>
  <c r="P56" i="58"/>
  <c r="N56" i="58"/>
  <c r="T55" i="58"/>
  <c r="R55" i="58"/>
  <c r="P55" i="58"/>
  <c r="N55" i="58"/>
  <c r="T54" i="58"/>
  <c r="R54" i="58"/>
  <c r="P54" i="58"/>
  <c r="N54" i="58"/>
  <c r="T53" i="58"/>
  <c r="R53" i="58"/>
  <c r="P53" i="58"/>
  <c r="N53" i="58"/>
  <c r="T52" i="58"/>
  <c r="R52" i="58"/>
  <c r="P52" i="58"/>
  <c r="N52" i="58"/>
  <c r="T51" i="58"/>
  <c r="R51" i="58"/>
  <c r="P51" i="58"/>
  <c r="N51" i="58"/>
  <c r="T50" i="58"/>
  <c r="R50" i="58"/>
  <c r="P50" i="58"/>
  <c r="N50" i="58"/>
  <c r="T49" i="58"/>
  <c r="R49" i="58"/>
  <c r="P49" i="58"/>
  <c r="N49" i="58"/>
  <c r="T48" i="58"/>
  <c r="R48" i="58"/>
  <c r="P48" i="58"/>
  <c r="N48" i="58"/>
  <c r="T47" i="58"/>
  <c r="R47" i="58"/>
  <c r="P47" i="58"/>
  <c r="N47" i="58"/>
  <c r="T46" i="58"/>
  <c r="R46" i="58"/>
  <c r="P46" i="58"/>
  <c r="N46" i="58"/>
  <c r="T45" i="58"/>
  <c r="R45" i="58"/>
  <c r="P45" i="58"/>
  <c r="N45" i="58"/>
  <c r="T44" i="58"/>
  <c r="R44" i="58"/>
  <c r="P44" i="58"/>
  <c r="N44" i="58"/>
  <c r="T43" i="58"/>
  <c r="R43" i="58"/>
  <c r="P43" i="58"/>
  <c r="N43" i="58"/>
  <c r="T42" i="58"/>
  <c r="R42" i="58"/>
  <c r="P42" i="58"/>
  <c r="N42" i="58"/>
  <c r="T41" i="58"/>
  <c r="R41" i="58"/>
  <c r="P41" i="58"/>
  <c r="N41" i="58"/>
  <c r="T40" i="58"/>
  <c r="R40" i="58"/>
  <c r="P40" i="58"/>
  <c r="N40" i="58"/>
  <c r="T39" i="58"/>
  <c r="R39" i="58"/>
  <c r="P39" i="58"/>
  <c r="N39" i="58"/>
  <c r="T38" i="58"/>
  <c r="R38" i="58"/>
  <c r="P38" i="58"/>
  <c r="N38" i="58"/>
  <c r="T37" i="58"/>
  <c r="R37" i="58"/>
  <c r="P37" i="58"/>
  <c r="N37" i="58"/>
  <c r="T36" i="58"/>
  <c r="R36" i="58"/>
  <c r="P36" i="58"/>
  <c r="N36" i="58"/>
  <c r="T35" i="58"/>
  <c r="R35" i="58"/>
  <c r="P35" i="58"/>
  <c r="N35" i="58"/>
  <c r="T34" i="58"/>
  <c r="R34" i="58"/>
  <c r="P34" i="58"/>
  <c r="N34" i="58"/>
  <c r="T33" i="58"/>
  <c r="R33" i="58"/>
  <c r="P33" i="58"/>
  <c r="N33" i="58"/>
  <c r="T32" i="58"/>
  <c r="R32" i="58"/>
  <c r="P32" i="58"/>
  <c r="N32" i="58"/>
  <c r="T31" i="58"/>
  <c r="R31" i="58"/>
  <c r="P31" i="58"/>
  <c r="N31" i="58"/>
  <c r="T30" i="58"/>
  <c r="R30" i="58"/>
  <c r="P30" i="58"/>
  <c r="N30" i="58"/>
  <c r="T29" i="58"/>
  <c r="R29" i="58"/>
  <c r="P29" i="58"/>
  <c r="N29" i="58"/>
  <c r="T28" i="58"/>
  <c r="R28" i="58"/>
  <c r="P28" i="58"/>
  <c r="N28" i="58"/>
  <c r="T27" i="58"/>
  <c r="R27" i="58"/>
  <c r="P27" i="58"/>
  <c r="N27" i="58"/>
  <c r="T26" i="58"/>
  <c r="R26" i="58"/>
  <c r="P26" i="58"/>
  <c r="N26" i="58"/>
  <c r="T25" i="58"/>
  <c r="R25" i="58"/>
  <c r="P25" i="58"/>
  <c r="N25" i="58"/>
  <c r="T24" i="58"/>
  <c r="R24" i="58"/>
  <c r="P24" i="58"/>
  <c r="N24" i="58"/>
  <c r="T23" i="58"/>
  <c r="R23" i="58"/>
  <c r="P23" i="58"/>
  <c r="N23" i="58"/>
  <c r="T22" i="58"/>
  <c r="R22" i="58"/>
  <c r="P22" i="58"/>
  <c r="N22" i="58"/>
  <c r="T21" i="58"/>
  <c r="R21" i="58"/>
  <c r="P21" i="58"/>
  <c r="N21" i="58"/>
  <c r="T20" i="58"/>
  <c r="R20" i="58"/>
  <c r="P20" i="58"/>
  <c r="N20" i="58"/>
  <c r="T19" i="58"/>
  <c r="R19" i="58"/>
  <c r="P19" i="58"/>
  <c r="N19" i="58"/>
  <c r="T18" i="58"/>
  <c r="R18" i="58"/>
  <c r="P18" i="58"/>
  <c r="N18" i="58"/>
  <c r="T17" i="58"/>
  <c r="R17" i="58"/>
  <c r="P17" i="58"/>
  <c r="N17" i="58"/>
  <c r="T16" i="58"/>
  <c r="R16" i="58"/>
  <c r="P16" i="58"/>
  <c r="N16" i="58"/>
  <c r="T15" i="58"/>
  <c r="R15" i="58"/>
  <c r="P15" i="58"/>
  <c r="N15" i="58"/>
  <c r="T14" i="58"/>
  <c r="R14" i="58"/>
  <c r="P14" i="58"/>
  <c r="N14" i="58"/>
  <c r="T13" i="58"/>
  <c r="R13" i="58"/>
  <c r="P13" i="58"/>
  <c r="N13" i="58"/>
  <c r="T12" i="58"/>
  <c r="R12" i="58"/>
  <c r="P12" i="58"/>
  <c r="N12" i="58"/>
  <c r="T11" i="58"/>
  <c r="R11" i="58"/>
  <c r="P11" i="58"/>
  <c r="N11" i="58"/>
  <c r="T10" i="58"/>
  <c r="R10" i="58"/>
  <c r="P10" i="58"/>
  <c r="N10" i="58"/>
  <c r="T9" i="58"/>
  <c r="R9" i="58"/>
  <c r="P9" i="58"/>
  <c r="N9" i="58"/>
  <c r="T8" i="58"/>
  <c r="R8" i="58"/>
  <c r="P8" i="58"/>
  <c r="N8" i="58"/>
  <c r="T7" i="58"/>
  <c r="R7" i="58"/>
  <c r="P7" i="58"/>
  <c r="N7" i="58"/>
  <c r="T6" i="58"/>
  <c r="R6" i="58"/>
  <c r="P6" i="58"/>
  <c r="N6" i="58"/>
  <c r="L367" i="58"/>
  <c r="L366" i="58"/>
  <c r="L365" i="58"/>
  <c r="L364" i="58"/>
  <c r="L363" i="58"/>
  <c r="L362" i="58"/>
  <c r="L361" i="58"/>
  <c r="L360" i="58"/>
  <c r="L359" i="58"/>
  <c r="L358" i="58"/>
  <c r="L357" i="58"/>
  <c r="L356" i="58"/>
  <c r="L355" i="58"/>
  <c r="L354" i="58"/>
  <c r="L353" i="58"/>
  <c r="L352" i="58"/>
  <c r="L351" i="58"/>
  <c r="J350" i="58"/>
  <c r="L350" i="58" s="1"/>
  <c r="J349" i="58"/>
  <c r="L349" i="58" s="1"/>
  <c r="J348" i="58"/>
  <c r="L348" i="58" s="1"/>
  <c r="J347" i="58"/>
  <c r="L347" i="58" s="1"/>
  <c r="J346" i="58"/>
  <c r="L346" i="58" s="1"/>
  <c r="J345" i="58"/>
  <c r="L345" i="58" s="1"/>
  <c r="J344" i="58"/>
  <c r="L344" i="58" s="1"/>
  <c r="J343" i="58"/>
  <c r="L343" i="58" s="1"/>
  <c r="J342" i="58"/>
  <c r="L342" i="58" s="1"/>
  <c r="J341" i="58"/>
  <c r="L341" i="58" s="1"/>
  <c r="J340" i="58"/>
  <c r="L340" i="58" s="1"/>
  <c r="J339" i="58"/>
  <c r="L339" i="58" s="1"/>
  <c r="L338" i="58"/>
  <c r="L337" i="58"/>
  <c r="L336" i="58"/>
  <c r="L335" i="58"/>
  <c r="L334" i="58"/>
  <c r="J333" i="58"/>
  <c r="L333" i="58" s="1"/>
  <c r="J332" i="58"/>
  <c r="L332" i="58" s="1"/>
  <c r="L331" i="58"/>
  <c r="J331" i="58"/>
  <c r="J330" i="58"/>
  <c r="L330" i="58" s="1"/>
  <c r="J329" i="58"/>
  <c r="L329" i="58" s="1"/>
  <c r="J328" i="58"/>
  <c r="L328" i="58" s="1"/>
  <c r="L327" i="58"/>
  <c r="J327" i="58"/>
  <c r="J326" i="58"/>
  <c r="L326" i="58" s="1"/>
  <c r="J324" i="58"/>
  <c r="L324" i="58" s="1"/>
  <c r="L323" i="58"/>
  <c r="J323" i="58"/>
  <c r="J322" i="58"/>
  <c r="L322" i="58" s="1"/>
  <c r="J321" i="58"/>
  <c r="L321" i="58" s="1"/>
  <c r="J320" i="58"/>
  <c r="L320" i="58" s="1"/>
  <c r="J319" i="58"/>
  <c r="L319" i="58" s="1"/>
  <c r="J318" i="58"/>
  <c r="L318" i="58" s="1"/>
  <c r="L317" i="58"/>
  <c r="J317" i="58"/>
  <c r="J315" i="58"/>
  <c r="L315" i="58" s="1"/>
  <c r="J314" i="58"/>
  <c r="L314" i="58" s="1"/>
  <c r="J313" i="58"/>
  <c r="L313" i="58" s="1"/>
  <c r="J312" i="58"/>
  <c r="L312" i="58" s="1"/>
  <c r="J311" i="58"/>
  <c r="L311" i="58" s="1"/>
  <c r="J310" i="58"/>
  <c r="L310" i="58" s="1"/>
  <c r="J309" i="58"/>
  <c r="L309" i="58" s="1"/>
  <c r="J308" i="58"/>
  <c r="L308" i="58" s="1"/>
  <c r="J307" i="58"/>
  <c r="L307" i="58" s="1"/>
  <c r="J306" i="58"/>
  <c r="L306" i="58" s="1"/>
  <c r="L305" i="58"/>
  <c r="J305" i="58"/>
  <c r="J303" i="58"/>
  <c r="L303" i="58" s="1"/>
  <c r="J302" i="58"/>
  <c r="L302" i="58" s="1"/>
  <c r="L301" i="58"/>
  <c r="J301" i="58"/>
  <c r="J298" i="58"/>
  <c r="L298" i="58" s="1"/>
  <c r="J297" i="58"/>
  <c r="L297" i="58" s="1"/>
  <c r="J296" i="58"/>
  <c r="L296" i="58" s="1"/>
  <c r="J295" i="58"/>
  <c r="L295" i="58" s="1"/>
  <c r="J294" i="58"/>
  <c r="L294" i="58" s="1"/>
  <c r="J293" i="58"/>
  <c r="L293" i="58" s="1"/>
  <c r="J292" i="58"/>
  <c r="L292" i="58" s="1"/>
  <c r="J291" i="58"/>
  <c r="L291" i="58" s="1"/>
  <c r="J290" i="58"/>
  <c r="L290" i="58" s="1"/>
  <c r="J289" i="58"/>
  <c r="L289" i="58" s="1"/>
  <c r="J288" i="58"/>
  <c r="L288" i="58" s="1"/>
  <c r="J287" i="58"/>
  <c r="L287" i="58" s="1"/>
  <c r="J286" i="58"/>
  <c r="L286" i="58" s="1"/>
  <c r="L285" i="58"/>
  <c r="J285" i="58"/>
  <c r="J284" i="58"/>
  <c r="L284" i="58" s="1"/>
  <c r="J283" i="58"/>
  <c r="L283" i="58" s="1"/>
  <c r="J282" i="58"/>
  <c r="L282" i="58" s="1"/>
  <c r="J281" i="58"/>
  <c r="L281" i="58" s="1"/>
  <c r="J280" i="58"/>
  <c r="L280" i="58" s="1"/>
  <c r="J279" i="58"/>
  <c r="L279" i="58" s="1"/>
  <c r="J278" i="58"/>
  <c r="L278" i="58" s="1"/>
  <c r="J277" i="58"/>
  <c r="L277" i="58" s="1"/>
  <c r="J276" i="58"/>
  <c r="L276" i="58" s="1"/>
  <c r="L275" i="58"/>
  <c r="J275" i="58"/>
  <c r="J274" i="58"/>
  <c r="L274" i="58" s="1"/>
  <c r="J273" i="58"/>
  <c r="L273" i="58" s="1"/>
  <c r="J272" i="58"/>
  <c r="L272" i="58" s="1"/>
  <c r="J271" i="58"/>
  <c r="L271" i="58" s="1"/>
  <c r="J269" i="58"/>
  <c r="L269" i="58" s="1"/>
  <c r="J268" i="58"/>
  <c r="L268" i="58" s="1"/>
  <c r="L267" i="58"/>
  <c r="J267" i="58"/>
  <c r="J264" i="58"/>
  <c r="L264" i="58" s="1"/>
  <c r="J263" i="58"/>
  <c r="L263" i="58" s="1"/>
  <c r="J262" i="58"/>
  <c r="L262" i="58" s="1"/>
  <c r="J260" i="58"/>
  <c r="L260" i="58" s="1"/>
  <c r="J259" i="58"/>
  <c r="L259" i="58" s="1"/>
  <c r="J258" i="58"/>
  <c r="L258" i="58" s="1"/>
  <c r="J257" i="58"/>
  <c r="L257" i="58" s="1"/>
  <c r="J256" i="58"/>
  <c r="L256" i="58" s="1"/>
  <c r="J255" i="58"/>
  <c r="L255" i="58" s="1"/>
  <c r="J254" i="58"/>
  <c r="L254" i="58" s="1"/>
  <c r="J253" i="58"/>
  <c r="L253" i="58" s="1"/>
  <c r="J252" i="58"/>
  <c r="L252" i="58" s="1"/>
  <c r="J251" i="58"/>
  <c r="L251" i="58" s="1"/>
  <c r="J250" i="58"/>
  <c r="L250" i="58" s="1"/>
  <c r="J249" i="58"/>
  <c r="L249" i="58" s="1"/>
  <c r="J248" i="58"/>
  <c r="L248" i="58" s="1"/>
  <c r="J247" i="58"/>
  <c r="L247" i="58" s="1"/>
  <c r="J246" i="58"/>
  <c r="L246" i="58" s="1"/>
  <c r="J245" i="58"/>
  <c r="L245" i="58" s="1"/>
  <c r="J244" i="58"/>
  <c r="L244" i="58" s="1"/>
  <c r="J243" i="58"/>
  <c r="L243" i="58" s="1"/>
  <c r="L241" i="58"/>
  <c r="J241" i="58"/>
  <c r="J240" i="58"/>
  <c r="L240" i="58" s="1"/>
  <c r="J239" i="58"/>
  <c r="L239" i="58" s="1"/>
  <c r="J238" i="58"/>
  <c r="L238" i="58" s="1"/>
  <c r="J237" i="58"/>
  <c r="L237" i="58" s="1"/>
  <c r="J236" i="58"/>
  <c r="L236" i="58" s="1"/>
  <c r="J235" i="58"/>
  <c r="L235" i="58" s="1"/>
  <c r="J234" i="58"/>
  <c r="L234" i="58" s="1"/>
  <c r="J233" i="58"/>
  <c r="L233" i="58" s="1"/>
  <c r="J232" i="58"/>
  <c r="L232" i="58" s="1"/>
  <c r="J231" i="58"/>
  <c r="L231" i="58" s="1"/>
  <c r="J230" i="58"/>
  <c r="L230" i="58" s="1"/>
  <c r="J229" i="58"/>
  <c r="L229" i="58" s="1"/>
  <c r="J228" i="58"/>
  <c r="L228" i="58" s="1"/>
  <c r="J226" i="58"/>
  <c r="L226" i="58" s="1"/>
  <c r="J225" i="58"/>
  <c r="L225" i="58" s="1"/>
  <c r="J224" i="58"/>
  <c r="L224" i="58" s="1"/>
  <c r="J223" i="58"/>
  <c r="L223" i="58" s="1"/>
  <c r="J222" i="58"/>
  <c r="L222" i="58" s="1"/>
  <c r="J221" i="58"/>
  <c r="L221" i="58" s="1"/>
  <c r="J220" i="58"/>
  <c r="L220" i="58" s="1"/>
  <c r="L219" i="58"/>
  <c r="J219" i="58"/>
  <c r="J217" i="58"/>
  <c r="L217" i="58" s="1"/>
  <c r="J216" i="58"/>
  <c r="L216" i="58" s="1"/>
  <c r="J215" i="58"/>
  <c r="L215" i="58" s="1"/>
  <c r="J214" i="58"/>
  <c r="L214" i="58" s="1"/>
  <c r="J213" i="58"/>
  <c r="L213" i="58" s="1"/>
  <c r="J212" i="58"/>
  <c r="L212" i="58" s="1"/>
  <c r="J210" i="58"/>
  <c r="L210" i="58" s="1"/>
  <c r="J209" i="58"/>
  <c r="L209" i="58" s="1"/>
  <c r="J208" i="58"/>
  <c r="L208" i="58" s="1"/>
  <c r="J207" i="58"/>
  <c r="L207" i="58" s="1"/>
  <c r="J206" i="58"/>
  <c r="L206" i="58" s="1"/>
  <c r="J205" i="58"/>
  <c r="L205" i="58" s="1"/>
  <c r="J204" i="58"/>
  <c r="L204" i="58" s="1"/>
  <c r="J203" i="58"/>
  <c r="L203" i="58" s="1"/>
  <c r="J202" i="58"/>
  <c r="L202" i="58" s="1"/>
  <c r="J201" i="58"/>
  <c r="L201" i="58" s="1"/>
  <c r="J198" i="58"/>
  <c r="L198" i="58" s="1"/>
  <c r="J197" i="58"/>
  <c r="L197" i="58" s="1"/>
  <c r="J195" i="58"/>
  <c r="L195" i="58" s="1"/>
  <c r="J194" i="58"/>
  <c r="L194" i="58" s="1"/>
  <c r="J193" i="58"/>
  <c r="L193" i="58" s="1"/>
  <c r="J192" i="58"/>
  <c r="L192" i="58" s="1"/>
  <c r="J191" i="58"/>
  <c r="L191" i="58" s="1"/>
  <c r="J190" i="58"/>
  <c r="L190" i="58" s="1"/>
  <c r="L189" i="58"/>
  <c r="J189" i="58"/>
  <c r="L187" i="58"/>
  <c r="J187" i="58"/>
  <c r="J186" i="58"/>
  <c r="L186" i="58" s="1"/>
  <c r="J185" i="58"/>
  <c r="L185" i="58" s="1"/>
  <c r="J184" i="58"/>
  <c r="L184" i="58" s="1"/>
  <c r="J183" i="58"/>
  <c r="L183" i="58" s="1"/>
  <c r="J182" i="58"/>
  <c r="L182" i="58" s="1"/>
  <c r="J180" i="58"/>
  <c r="L180" i="58" s="1"/>
  <c r="J179" i="58"/>
  <c r="L179" i="58" s="1"/>
  <c r="J178" i="58"/>
  <c r="L178" i="58" s="1"/>
  <c r="L177" i="58"/>
  <c r="J177" i="58"/>
  <c r="J176" i="58"/>
  <c r="L176" i="58" s="1"/>
  <c r="J175" i="58"/>
  <c r="L175" i="58" s="1"/>
  <c r="J174" i="58"/>
  <c r="L174" i="58" s="1"/>
  <c r="J172" i="58"/>
  <c r="L172" i="58" s="1"/>
  <c r="L171" i="58"/>
  <c r="J171" i="58"/>
  <c r="J170" i="58"/>
  <c r="L170" i="58" s="1"/>
  <c r="J169" i="58"/>
  <c r="L169" i="58" s="1"/>
  <c r="J167" i="58"/>
  <c r="L167" i="58" s="1"/>
  <c r="J166" i="58"/>
  <c r="L166" i="58" s="1"/>
  <c r="J165" i="58"/>
  <c r="L165" i="58" s="1"/>
  <c r="J164" i="58"/>
  <c r="L164" i="58" s="1"/>
  <c r="J163" i="58"/>
  <c r="L163" i="58" s="1"/>
  <c r="J162" i="58"/>
  <c r="L162" i="58" s="1"/>
  <c r="J161" i="58"/>
  <c r="L161" i="58" s="1"/>
  <c r="J158" i="58"/>
  <c r="L158" i="58" s="1"/>
  <c r="J157" i="58"/>
  <c r="L157" i="58" s="1"/>
  <c r="J156" i="58"/>
  <c r="L156" i="58" s="1"/>
  <c r="L155" i="58"/>
  <c r="J155" i="58"/>
  <c r="J154" i="58"/>
  <c r="L154" i="58" s="1"/>
  <c r="J153" i="58"/>
  <c r="L153" i="58" s="1"/>
  <c r="J152" i="58"/>
  <c r="L152" i="58" s="1"/>
  <c r="J151" i="58"/>
  <c r="L151" i="58" s="1"/>
  <c r="J150" i="58"/>
  <c r="L150" i="58" s="1"/>
  <c r="J149" i="58"/>
  <c r="L149" i="58" s="1"/>
  <c r="J148" i="58"/>
  <c r="L148" i="58" s="1"/>
  <c r="J147" i="58"/>
  <c r="L147" i="58" s="1"/>
  <c r="J146" i="58"/>
  <c r="L146" i="58" s="1"/>
  <c r="L145" i="58"/>
  <c r="J145" i="58"/>
  <c r="J144" i="58"/>
  <c r="L144" i="58" s="1"/>
  <c r="J143" i="58"/>
  <c r="L143" i="58" s="1"/>
  <c r="J142" i="58"/>
  <c r="L142" i="58" s="1"/>
  <c r="J141" i="58"/>
  <c r="L141" i="58" s="1"/>
  <c r="J140" i="58"/>
  <c r="L140" i="58" s="1"/>
  <c r="J139" i="58"/>
  <c r="L139" i="58" s="1"/>
  <c r="J138" i="58"/>
  <c r="L138" i="58" s="1"/>
  <c r="J137" i="58"/>
  <c r="L137" i="58" s="1"/>
  <c r="J136" i="58"/>
  <c r="L136" i="58" s="1"/>
  <c r="J135" i="58"/>
  <c r="L135" i="58" s="1"/>
  <c r="J134" i="58"/>
  <c r="L134" i="58" s="1"/>
  <c r="L133" i="58"/>
  <c r="J133" i="58"/>
  <c r="J131" i="58"/>
  <c r="L131" i="58" s="1"/>
  <c r="J130" i="58"/>
  <c r="L130" i="58" s="1"/>
  <c r="L129" i="58"/>
  <c r="J129" i="58"/>
  <c r="J128" i="58"/>
  <c r="L128" i="58" s="1"/>
  <c r="J127" i="58"/>
  <c r="L127" i="58" s="1"/>
  <c r="J126" i="58"/>
  <c r="L126" i="58" s="1"/>
  <c r="J125" i="58"/>
  <c r="L125" i="58" s="1"/>
  <c r="J124" i="58"/>
  <c r="L124" i="58" s="1"/>
  <c r="L123" i="58"/>
  <c r="J123" i="58"/>
  <c r="J122" i="58"/>
  <c r="L122" i="58" s="1"/>
  <c r="J121" i="58"/>
  <c r="L121" i="58" s="1"/>
  <c r="J120" i="58"/>
  <c r="L120" i="58" s="1"/>
  <c r="J119" i="58"/>
  <c r="L119" i="58" s="1"/>
  <c r="J117" i="58"/>
  <c r="L117" i="58" s="1"/>
  <c r="J116" i="58"/>
  <c r="L116" i="58" s="1"/>
  <c r="J115" i="58"/>
  <c r="L115" i="58" s="1"/>
  <c r="J114" i="58"/>
  <c r="L114" i="58" s="1"/>
  <c r="L113" i="58"/>
  <c r="J113" i="58"/>
  <c r="L112" i="58"/>
  <c r="J111" i="58"/>
  <c r="L111" i="58" s="1"/>
  <c r="J110" i="58"/>
  <c r="L110" i="58" s="1"/>
  <c r="J109" i="58"/>
  <c r="L109" i="58" s="1"/>
  <c r="J108" i="58"/>
  <c r="L108" i="58" s="1"/>
  <c r="J107" i="58"/>
  <c r="L107" i="58" s="1"/>
  <c r="J106" i="58"/>
  <c r="L106" i="58" s="1"/>
  <c r="J105" i="58"/>
  <c r="L105" i="58" s="1"/>
  <c r="J104" i="58"/>
  <c r="L104" i="58" s="1"/>
  <c r="J103" i="58"/>
  <c r="L103" i="58" s="1"/>
  <c r="J102" i="58"/>
  <c r="L102" i="58" s="1"/>
  <c r="L101" i="58"/>
  <c r="J101" i="58"/>
  <c r="J100" i="58"/>
  <c r="L100" i="58" s="1"/>
  <c r="J99" i="58"/>
  <c r="L99" i="58" s="1"/>
  <c r="J98" i="58"/>
  <c r="L98" i="58" s="1"/>
  <c r="J97" i="58"/>
  <c r="L97" i="58" s="1"/>
  <c r="J96" i="58"/>
  <c r="L96" i="58" s="1"/>
  <c r="J95" i="58"/>
  <c r="L95" i="58" s="1"/>
  <c r="J94" i="58"/>
  <c r="L94" i="58" s="1"/>
  <c r="J93" i="58"/>
  <c r="L93" i="58" s="1"/>
  <c r="J92" i="58"/>
  <c r="L92" i="58" s="1"/>
  <c r="L91" i="58"/>
  <c r="J91" i="58"/>
  <c r="J90" i="58"/>
  <c r="L90" i="58" s="1"/>
  <c r="J89" i="58"/>
  <c r="L89" i="58" s="1"/>
  <c r="J88" i="58"/>
  <c r="L88" i="58" s="1"/>
  <c r="J87" i="58"/>
  <c r="L87" i="58" s="1"/>
  <c r="J86" i="58"/>
  <c r="L86" i="58" s="1"/>
  <c r="J84" i="58"/>
  <c r="L84" i="58" s="1"/>
  <c r="J83" i="58"/>
  <c r="L83" i="58" s="1"/>
  <c r="J82" i="58"/>
  <c r="L82" i="58" s="1"/>
  <c r="J79" i="58"/>
  <c r="L79" i="58" s="1"/>
  <c r="J78" i="58"/>
  <c r="L78" i="58" s="1"/>
  <c r="J77" i="58"/>
  <c r="L77" i="58" s="1"/>
  <c r="J76" i="58"/>
  <c r="L76" i="58" s="1"/>
  <c r="J75" i="58"/>
  <c r="L75" i="58" s="1"/>
  <c r="J74" i="58"/>
  <c r="L74" i="58" s="1"/>
  <c r="L73" i="58"/>
  <c r="J73" i="58"/>
  <c r="J72" i="58"/>
  <c r="L72" i="58" s="1"/>
  <c r="J71" i="58"/>
  <c r="L71" i="58" s="1"/>
  <c r="J70" i="58"/>
  <c r="L70" i="58" s="1"/>
  <c r="J67" i="58"/>
  <c r="L67" i="58" s="1"/>
  <c r="J66" i="58"/>
  <c r="L66" i="58" s="1"/>
  <c r="L65" i="58"/>
  <c r="J65" i="58"/>
  <c r="J63" i="58"/>
  <c r="L63" i="58" s="1"/>
  <c r="J62" i="58"/>
  <c r="L62" i="58" s="1"/>
  <c r="L61" i="58"/>
  <c r="J61" i="58"/>
  <c r="J60" i="58"/>
  <c r="L60" i="58" s="1"/>
  <c r="J59" i="58"/>
  <c r="L59" i="58" s="1"/>
  <c r="J58" i="58"/>
  <c r="L58" i="58" s="1"/>
  <c r="J57" i="58"/>
  <c r="L57" i="58" s="1"/>
  <c r="J56" i="58"/>
  <c r="L56" i="58" s="1"/>
  <c r="J55" i="58"/>
  <c r="L55" i="58" s="1"/>
  <c r="J53" i="58"/>
  <c r="L53" i="58" s="1"/>
  <c r="J52" i="58"/>
  <c r="L52" i="58" s="1"/>
  <c r="J51" i="58"/>
  <c r="L51" i="58" s="1"/>
  <c r="J50" i="58"/>
  <c r="L50" i="58" s="1"/>
  <c r="J49" i="58"/>
  <c r="L49" i="58" s="1"/>
  <c r="J46" i="58"/>
  <c r="L46" i="58" s="1"/>
  <c r="J45" i="58"/>
  <c r="L45" i="58" s="1"/>
  <c r="J44" i="58"/>
  <c r="L44" i="58" s="1"/>
  <c r="J43" i="58"/>
  <c r="L43" i="58" s="1"/>
  <c r="J42" i="58"/>
  <c r="L42" i="58" s="1"/>
  <c r="J41" i="58"/>
  <c r="L41" i="58" s="1"/>
  <c r="J40" i="58"/>
  <c r="L40" i="58" s="1"/>
  <c r="J39" i="58"/>
  <c r="L39" i="58" s="1"/>
  <c r="J38" i="58"/>
  <c r="L38" i="58" s="1"/>
  <c r="J36" i="58"/>
  <c r="L36" i="58" s="1"/>
  <c r="J35" i="58"/>
  <c r="L35" i="58" s="1"/>
  <c r="J34" i="58"/>
  <c r="L34" i="58" s="1"/>
  <c r="J33" i="58"/>
  <c r="L33" i="58" s="1"/>
  <c r="J32" i="58"/>
  <c r="L32" i="58" s="1"/>
  <c r="J31" i="58"/>
  <c r="L31" i="58" s="1"/>
  <c r="J30" i="58"/>
  <c r="L30" i="58" s="1"/>
  <c r="J29" i="58"/>
  <c r="L29" i="58" s="1"/>
  <c r="J28" i="58"/>
  <c r="L28" i="58" s="1"/>
  <c r="J27" i="58"/>
  <c r="L27" i="58" s="1"/>
  <c r="J26" i="58"/>
  <c r="L26" i="58" s="1"/>
  <c r="J25" i="58"/>
  <c r="L25" i="58" s="1"/>
  <c r="J24" i="58"/>
  <c r="L24" i="58" s="1"/>
  <c r="J23" i="58"/>
  <c r="L23" i="58" s="1"/>
  <c r="J22" i="58"/>
  <c r="L22" i="58" s="1"/>
  <c r="J21" i="58"/>
  <c r="L21" i="58" s="1"/>
  <c r="J19" i="58"/>
  <c r="L19" i="58" s="1"/>
  <c r="J18" i="58"/>
  <c r="L18" i="58" s="1"/>
  <c r="J17" i="58"/>
  <c r="L17" i="58" s="1"/>
  <c r="J16" i="58"/>
  <c r="L16" i="58" s="1"/>
  <c r="J14" i="58"/>
  <c r="L14" i="58" s="1"/>
  <c r="J13" i="58"/>
  <c r="L13" i="58" s="1"/>
  <c r="J12" i="58"/>
  <c r="L12" i="58" s="1"/>
  <c r="J11" i="58"/>
  <c r="L11" i="58" s="1"/>
  <c r="J10" i="58"/>
  <c r="L10" i="58" s="1"/>
  <c r="J9" i="58"/>
  <c r="L9" i="58" s="1"/>
  <c r="J8" i="58"/>
  <c r="L8" i="58" s="1"/>
  <c r="J7" i="58"/>
  <c r="L7" i="58" s="1"/>
  <c r="J6" i="58"/>
  <c r="L6" i="58" s="1"/>
  <c r="F333" i="58"/>
  <c r="F332" i="58"/>
  <c r="F331" i="58"/>
  <c r="F330" i="58"/>
  <c r="F329" i="58"/>
  <c r="F328" i="58"/>
  <c r="F327" i="58"/>
  <c r="F326" i="58"/>
  <c r="H325" i="58"/>
  <c r="J325" i="58" s="1"/>
  <c r="L325" i="58" s="1"/>
  <c r="F325" i="58"/>
  <c r="F324" i="58"/>
  <c r="F323" i="58"/>
  <c r="F322" i="58"/>
  <c r="F321" i="58"/>
  <c r="F320" i="58"/>
  <c r="F319" i="58"/>
  <c r="F318" i="58"/>
  <c r="F317" i="58"/>
  <c r="H316" i="58"/>
  <c r="J316" i="58" s="1"/>
  <c r="L316" i="58" s="1"/>
  <c r="F316" i="58"/>
  <c r="F315" i="58"/>
  <c r="F314" i="58"/>
  <c r="F313" i="58"/>
  <c r="F312" i="58"/>
  <c r="F311" i="58"/>
  <c r="F310" i="58"/>
  <c r="F309" i="58"/>
  <c r="F308" i="58"/>
  <c r="H304" i="58"/>
  <c r="J304" i="58" s="1"/>
  <c r="L304" i="58" s="1"/>
  <c r="H300" i="58"/>
  <c r="J300" i="58" s="1"/>
  <c r="L300" i="58" s="1"/>
  <c r="H299" i="58"/>
  <c r="J299" i="58" s="1"/>
  <c r="L299" i="58" s="1"/>
  <c r="H270" i="58"/>
  <c r="J270" i="58" s="1"/>
  <c r="L270" i="58" s="1"/>
  <c r="H266" i="58"/>
  <c r="J266" i="58" s="1"/>
  <c r="L266" i="58" s="1"/>
  <c r="H265" i="58"/>
  <c r="J265" i="58" s="1"/>
  <c r="L265" i="58" s="1"/>
  <c r="H261" i="58"/>
  <c r="J261" i="58" s="1"/>
  <c r="L261" i="58" s="1"/>
  <c r="H242" i="58"/>
  <c r="J242" i="58" s="1"/>
  <c r="L242" i="58" s="1"/>
  <c r="H227" i="58"/>
  <c r="J227" i="58" s="1"/>
  <c r="L227" i="58" s="1"/>
  <c r="H218" i="58"/>
  <c r="J218" i="58" s="1"/>
  <c r="L218" i="58" s="1"/>
  <c r="H211" i="58"/>
  <c r="J211" i="58" s="1"/>
  <c r="L211" i="58" s="1"/>
  <c r="H200" i="58"/>
  <c r="J200" i="58" s="1"/>
  <c r="L200" i="58" s="1"/>
  <c r="H199" i="58"/>
  <c r="J199" i="58" s="1"/>
  <c r="L199" i="58" s="1"/>
  <c r="H196" i="58"/>
  <c r="J196" i="58" s="1"/>
  <c r="L196" i="58" s="1"/>
  <c r="H188" i="58"/>
  <c r="J188" i="58" s="1"/>
  <c r="L188" i="58" s="1"/>
  <c r="H181" i="58"/>
  <c r="J181" i="58" s="1"/>
  <c r="L181" i="58" s="1"/>
  <c r="H173" i="58"/>
  <c r="J173" i="58" s="1"/>
  <c r="L173" i="58" s="1"/>
  <c r="H168" i="58"/>
  <c r="J168" i="58" s="1"/>
  <c r="L168" i="58" s="1"/>
  <c r="H160" i="58"/>
  <c r="J160" i="58" s="1"/>
  <c r="L160" i="58" s="1"/>
  <c r="H159" i="58"/>
  <c r="J159" i="58" s="1"/>
  <c r="L159" i="58" s="1"/>
  <c r="H132" i="58"/>
  <c r="J132" i="58" s="1"/>
  <c r="L132" i="58" s="1"/>
  <c r="H118" i="58"/>
  <c r="J118" i="58" s="1"/>
  <c r="L118" i="58" s="1"/>
  <c r="H85" i="58"/>
  <c r="J85" i="58" s="1"/>
  <c r="L85" i="58" s="1"/>
  <c r="H81" i="58"/>
  <c r="J81" i="58" s="1"/>
  <c r="L81" i="58" s="1"/>
  <c r="H80" i="58"/>
  <c r="J80" i="58" s="1"/>
  <c r="L80" i="58" s="1"/>
  <c r="H69" i="58"/>
  <c r="J69" i="58" s="1"/>
  <c r="L69" i="58" s="1"/>
  <c r="H68" i="58"/>
  <c r="J68" i="58" s="1"/>
  <c r="L68" i="58" s="1"/>
  <c r="H64" i="58"/>
  <c r="J64" i="58" s="1"/>
  <c r="L64" i="58" s="1"/>
  <c r="H54" i="58"/>
  <c r="J54" i="58" s="1"/>
  <c r="L54" i="58" s="1"/>
  <c r="H48" i="58"/>
  <c r="J48" i="58" s="1"/>
  <c r="L48" i="58" s="1"/>
  <c r="H47" i="58"/>
  <c r="J47" i="58" s="1"/>
  <c r="L47" i="58" s="1"/>
  <c r="H37" i="58"/>
  <c r="J37" i="58" s="1"/>
  <c r="L37" i="58" s="1"/>
  <c r="H20" i="58"/>
  <c r="J20" i="58" s="1"/>
  <c r="L20" i="58" s="1"/>
  <c r="H15" i="58"/>
  <c r="J15" i="58" s="1"/>
  <c r="L15" i="58" s="1"/>
  <c r="V6" i="59" l="1"/>
  <c r="V7" i="59"/>
  <c r="V8" i="59"/>
  <c r="V9" i="59"/>
  <c r="V10" i="59"/>
  <c r="V11" i="59"/>
  <c r="V12" i="59"/>
  <c r="V13" i="59"/>
  <c r="V14" i="59"/>
  <c r="V15" i="59"/>
  <c r="V16" i="59"/>
  <c r="V17" i="59"/>
  <c r="V18" i="59"/>
  <c r="V19" i="59"/>
  <c r="V20" i="59"/>
  <c r="V21" i="59"/>
  <c r="V22" i="59"/>
  <c r="V23" i="59"/>
  <c r="V24" i="59"/>
  <c r="V25" i="59"/>
  <c r="V26" i="59"/>
  <c r="V27" i="59"/>
  <c r="V29" i="59"/>
  <c r="T163" i="62" l="1"/>
  <c r="R163" i="62"/>
  <c r="P163" i="62"/>
  <c r="N163" i="62"/>
  <c r="H163" i="62"/>
  <c r="J163" i="62" s="1"/>
  <c r="L163" i="62" s="1"/>
  <c r="T162" i="62"/>
  <c r="R162" i="62"/>
  <c r="P162" i="62"/>
  <c r="N162" i="62"/>
  <c r="L162" i="62"/>
  <c r="T161" i="62"/>
  <c r="R161" i="62"/>
  <c r="P161" i="62"/>
  <c r="N161" i="62"/>
  <c r="H161" i="62"/>
  <c r="J161" i="62" s="1"/>
  <c r="L161" i="62" s="1"/>
  <c r="T160" i="62"/>
  <c r="R160" i="62"/>
  <c r="P160" i="62"/>
  <c r="N160" i="62"/>
  <c r="H160" i="62"/>
  <c r="J160" i="62" s="1"/>
  <c r="L160" i="62" s="1"/>
  <c r="T159" i="62"/>
  <c r="R159" i="62"/>
  <c r="P159" i="62"/>
  <c r="N159" i="62"/>
  <c r="H159" i="62"/>
  <c r="J159" i="62" s="1"/>
  <c r="L159" i="62" s="1"/>
  <c r="T158" i="62"/>
  <c r="R158" i="62"/>
  <c r="P158" i="62"/>
  <c r="N158" i="62"/>
  <c r="H158" i="62"/>
  <c r="J158" i="62" s="1"/>
  <c r="L158" i="62" s="1"/>
  <c r="T157" i="62"/>
  <c r="R157" i="62"/>
  <c r="P157" i="62"/>
  <c r="N157" i="62"/>
  <c r="H157" i="62"/>
  <c r="J157" i="62" s="1"/>
  <c r="L157" i="62" s="1"/>
  <c r="T156" i="62"/>
  <c r="R156" i="62"/>
  <c r="P156" i="62"/>
  <c r="N156" i="62"/>
  <c r="L156" i="62"/>
  <c r="H156" i="62"/>
  <c r="T155" i="62"/>
  <c r="R155" i="62"/>
  <c r="P155" i="62"/>
  <c r="N155" i="62"/>
  <c r="H155" i="62"/>
  <c r="J155" i="62" s="1"/>
  <c r="L155" i="62" s="1"/>
  <c r="T154" i="62"/>
  <c r="R154" i="62"/>
  <c r="P154" i="62"/>
  <c r="N154" i="62"/>
  <c r="H154" i="62"/>
  <c r="J154" i="62" s="1"/>
  <c r="L154" i="62" s="1"/>
  <c r="T153" i="62"/>
  <c r="R153" i="62"/>
  <c r="P153" i="62"/>
  <c r="N153" i="62"/>
  <c r="H153" i="62"/>
  <c r="J153" i="62" s="1"/>
  <c r="L153" i="62" s="1"/>
  <c r="T152" i="62"/>
  <c r="R152" i="62"/>
  <c r="P152" i="62"/>
  <c r="N152" i="62"/>
  <c r="H152" i="62"/>
  <c r="J152" i="62" s="1"/>
  <c r="L152" i="62" s="1"/>
  <c r="T151" i="62"/>
  <c r="R151" i="62"/>
  <c r="P151" i="62"/>
  <c r="N151" i="62"/>
  <c r="H151" i="62"/>
  <c r="J151" i="62" s="1"/>
  <c r="L151" i="62" s="1"/>
  <c r="T150" i="62"/>
  <c r="R150" i="62"/>
  <c r="P150" i="62"/>
  <c r="N150" i="62"/>
  <c r="H150" i="62"/>
  <c r="J150" i="62" s="1"/>
  <c r="L150" i="62" s="1"/>
  <c r="T149" i="62"/>
  <c r="R149" i="62"/>
  <c r="P149" i="62"/>
  <c r="N149" i="62"/>
  <c r="H149" i="62"/>
  <c r="J149" i="62" s="1"/>
  <c r="L149" i="62" s="1"/>
  <c r="T148" i="62"/>
  <c r="R148" i="62"/>
  <c r="P148" i="62"/>
  <c r="N148" i="62"/>
  <c r="H148" i="62"/>
  <c r="J148" i="62" s="1"/>
  <c r="L148" i="62" s="1"/>
  <c r="T147" i="62"/>
  <c r="R147" i="62"/>
  <c r="P147" i="62"/>
  <c r="N147" i="62"/>
  <c r="H147" i="62"/>
  <c r="J147" i="62" s="1"/>
  <c r="L147" i="62" s="1"/>
  <c r="T146" i="62"/>
  <c r="R146" i="62"/>
  <c r="P146" i="62"/>
  <c r="N146" i="62"/>
  <c r="H146" i="62"/>
  <c r="J146" i="62" s="1"/>
  <c r="L146" i="62" s="1"/>
  <c r="T145" i="62"/>
  <c r="R145" i="62"/>
  <c r="P145" i="62"/>
  <c r="N145" i="62"/>
  <c r="H145" i="62"/>
  <c r="J145" i="62" s="1"/>
  <c r="L145" i="62" s="1"/>
  <c r="T144" i="62"/>
  <c r="R144" i="62"/>
  <c r="P144" i="62"/>
  <c r="N144" i="62"/>
  <c r="H144" i="62"/>
  <c r="J144" i="62" s="1"/>
  <c r="L144" i="62" s="1"/>
  <c r="T143" i="62"/>
  <c r="R143" i="62"/>
  <c r="P143" i="62"/>
  <c r="N143" i="62"/>
  <c r="H143" i="62"/>
  <c r="J143" i="62" s="1"/>
  <c r="L143" i="62" s="1"/>
  <c r="T142" i="62"/>
  <c r="R142" i="62"/>
  <c r="P142" i="62"/>
  <c r="N142" i="62"/>
  <c r="H142" i="62"/>
  <c r="J142" i="62" s="1"/>
  <c r="L142" i="62" s="1"/>
  <c r="T141" i="62"/>
  <c r="R141" i="62"/>
  <c r="P141" i="62"/>
  <c r="N141" i="62"/>
  <c r="H141" i="62"/>
  <c r="J141" i="62" s="1"/>
  <c r="L141" i="62" s="1"/>
  <c r="T140" i="62"/>
  <c r="R140" i="62"/>
  <c r="P140" i="62"/>
  <c r="N140" i="62"/>
  <c r="H140" i="62"/>
  <c r="J140" i="62" s="1"/>
  <c r="L140" i="62" s="1"/>
  <c r="T139" i="62"/>
  <c r="R139" i="62"/>
  <c r="P139" i="62"/>
  <c r="N139" i="62"/>
  <c r="H139" i="62"/>
  <c r="J139" i="62" s="1"/>
  <c r="L139" i="62" s="1"/>
  <c r="T138" i="62"/>
  <c r="R138" i="62"/>
  <c r="P138" i="62"/>
  <c r="N138" i="62"/>
  <c r="H138" i="62"/>
  <c r="J138" i="62" s="1"/>
  <c r="L138" i="62" s="1"/>
  <c r="T137" i="62"/>
  <c r="R137" i="62"/>
  <c r="P137" i="62"/>
  <c r="N137" i="62"/>
  <c r="H137" i="62"/>
  <c r="J137" i="62" s="1"/>
  <c r="L137" i="62" s="1"/>
  <c r="T136" i="62"/>
  <c r="R136" i="62"/>
  <c r="P136" i="62"/>
  <c r="N136" i="62"/>
  <c r="H136" i="62"/>
  <c r="J136" i="62" s="1"/>
  <c r="L136" i="62" s="1"/>
  <c r="T135" i="62"/>
  <c r="R135" i="62"/>
  <c r="P135" i="62"/>
  <c r="N135" i="62"/>
  <c r="H135" i="62"/>
  <c r="J135" i="62" s="1"/>
  <c r="L135" i="62" s="1"/>
  <c r="T134" i="62"/>
  <c r="R134" i="62"/>
  <c r="P134" i="62"/>
  <c r="N134" i="62"/>
  <c r="H134" i="62"/>
  <c r="J134" i="62" s="1"/>
  <c r="L134" i="62" s="1"/>
  <c r="T133" i="62"/>
  <c r="R133" i="62"/>
  <c r="P133" i="62"/>
  <c r="N133" i="62"/>
  <c r="H133" i="62"/>
  <c r="J133" i="62" s="1"/>
  <c r="L133" i="62" s="1"/>
  <c r="T132" i="62"/>
  <c r="R132" i="62"/>
  <c r="P132" i="62"/>
  <c r="N132" i="62"/>
  <c r="H132" i="62"/>
  <c r="J132" i="62" s="1"/>
  <c r="L132" i="62" s="1"/>
  <c r="T131" i="62"/>
  <c r="R131" i="62"/>
  <c r="P131" i="62"/>
  <c r="N131" i="62"/>
  <c r="H131" i="62"/>
  <c r="J131" i="62" s="1"/>
  <c r="L131" i="62" s="1"/>
  <c r="T130" i="62"/>
  <c r="R130" i="62"/>
  <c r="P130" i="62"/>
  <c r="N130" i="62"/>
  <c r="H130" i="62"/>
  <c r="J130" i="62" s="1"/>
  <c r="L130" i="62" s="1"/>
  <c r="T129" i="62"/>
  <c r="R129" i="62"/>
  <c r="P129" i="62"/>
  <c r="N129" i="62"/>
  <c r="H129" i="62"/>
  <c r="J129" i="62" s="1"/>
  <c r="L129" i="62" s="1"/>
  <c r="T128" i="62"/>
  <c r="R128" i="62"/>
  <c r="P128" i="62"/>
  <c r="N128" i="62"/>
  <c r="H128" i="62"/>
  <c r="J128" i="62" s="1"/>
  <c r="L128" i="62" s="1"/>
  <c r="T127" i="62"/>
  <c r="R127" i="62"/>
  <c r="P127" i="62"/>
  <c r="N127" i="62"/>
  <c r="H127" i="62"/>
  <c r="J127" i="62" s="1"/>
  <c r="L127" i="62" s="1"/>
  <c r="T126" i="62"/>
  <c r="R126" i="62"/>
  <c r="P126" i="62"/>
  <c r="N126" i="62"/>
  <c r="H126" i="62"/>
  <c r="J126" i="62" s="1"/>
  <c r="L126" i="62" s="1"/>
  <c r="T125" i="62"/>
  <c r="R125" i="62"/>
  <c r="P125" i="62"/>
  <c r="N125" i="62"/>
  <c r="H125" i="62"/>
  <c r="J125" i="62" s="1"/>
  <c r="L125" i="62" s="1"/>
  <c r="T124" i="62"/>
  <c r="R124" i="62"/>
  <c r="P124" i="62"/>
  <c r="N124" i="62"/>
  <c r="H124" i="62"/>
  <c r="J124" i="62" s="1"/>
  <c r="L124" i="62" s="1"/>
  <c r="T123" i="62"/>
  <c r="R123" i="62"/>
  <c r="P123" i="62"/>
  <c r="N123" i="62"/>
  <c r="H123" i="62"/>
  <c r="J123" i="62" s="1"/>
  <c r="L123" i="62" s="1"/>
  <c r="T122" i="62"/>
  <c r="R122" i="62"/>
  <c r="P122" i="62"/>
  <c r="N122" i="62"/>
  <c r="H122" i="62"/>
  <c r="J122" i="62" s="1"/>
  <c r="L122" i="62" s="1"/>
  <c r="T121" i="62"/>
  <c r="R121" i="62"/>
  <c r="P121" i="62"/>
  <c r="N121" i="62"/>
  <c r="H121" i="62"/>
  <c r="J121" i="62" s="1"/>
  <c r="L121" i="62" s="1"/>
  <c r="T120" i="62"/>
  <c r="R120" i="62"/>
  <c r="P120" i="62"/>
  <c r="N120" i="62"/>
  <c r="H120" i="62"/>
  <c r="J120" i="62" s="1"/>
  <c r="L120" i="62" s="1"/>
  <c r="T119" i="62"/>
  <c r="R119" i="62"/>
  <c r="P119" i="62"/>
  <c r="N119" i="62"/>
  <c r="H119" i="62"/>
  <c r="J119" i="62" s="1"/>
  <c r="L119" i="62" s="1"/>
  <c r="T118" i="62"/>
  <c r="R118" i="62"/>
  <c r="P118" i="62"/>
  <c r="N118" i="62"/>
  <c r="H118" i="62"/>
  <c r="J118" i="62" s="1"/>
  <c r="L118" i="62" s="1"/>
  <c r="T117" i="62"/>
  <c r="R117" i="62"/>
  <c r="P117" i="62"/>
  <c r="N117" i="62"/>
  <c r="H117" i="62"/>
  <c r="J117" i="62" s="1"/>
  <c r="L117" i="62" s="1"/>
  <c r="T116" i="62"/>
  <c r="R116" i="62"/>
  <c r="P116" i="62"/>
  <c r="N116" i="62"/>
  <c r="H116" i="62"/>
  <c r="J116" i="62" s="1"/>
  <c r="L116" i="62" s="1"/>
  <c r="T115" i="62"/>
  <c r="R115" i="62"/>
  <c r="P115" i="62"/>
  <c r="N115" i="62"/>
  <c r="H115" i="62"/>
  <c r="J115" i="62" s="1"/>
  <c r="L115" i="62" s="1"/>
  <c r="T114" i="62"/>
  <c r="R114" i="62"/>
  <c r="P114" i="62"/>
  <c r="N114" i="62"/>
  <c r="H114" i="62"/>
  <c r="J114" i="62" s="1"/>
  <c r="L114" i="62" s="1"/>
  <c r="T113" i="62"/>
  <c r="R113" i="62"/>
  <c r="P113" i="62"/>
  <c r="N113" i="62"/>
  <c r="H113" i="62"/>
  <c r="J113" i="62" s="1"/>
  <c r="L113" i="62" s="1"/>
  <c r="T112" i="62"/>
  <c r="R112" i="62"/>
  <c r="P112" i="62"/>
  <c r="N112" i="62"/>
  <c r="H112" i="62"/>
  <c r="J112" i="62" s="1"/>
  <c r="L112" i="62" s="1"/>
  <c r="T111" i="62"/>
  <c r="R111" i="62"/>
  <c r="P111" i="62"/>
  <c r="N111" i="62"/>
  <c r="H111" i="62"/>
  <c r="J111" i="62" s="1"/>
  <c r="L111" i="62" s="1"/>
  <c r="T110" i="62"/>
  <c r="R110" i="62"/>
  <c r="P110" i="62"/>
  <c r="N110" i="62"/>
  <c r="H110" i="62"/>
  <c r="J110" i="62" s="1"/>
  <c r="L110" i="62" s="1"/>
  <c r="T109" i="62"/>
  <c r="R109" i="62"/>
  <c r="P109" i="62"/>
  <c r="N109" i="62"/>
  <c r="H109" i="62"/>
  <c r="J109" i="62" s="1"/>
  <c r="L109" i="62" s="1"/>
  <c r="T108" i="62"/>
  <c r="R108" i="62"/>
  <c r="P108" i="62"/>
  <c r="N108" i="62"/>
  <c r="H108" i="62"/>
  <c r="J108" i="62" s="1"/>
  <c r="L108" i="62" s="1"/>
  <c r="T107" i="62"/>
  <c r="R107" i="62"/>
  <c r="P107" i="62"/>
  <c r="N107" i="62"/>
  <c r="H107" i="62"/>
  <c r="J107" i="62" s="1"/>
  <c r="L107" i="62" s="1"/>
  <c r="T106" i="62"/>
  <c r="R106" i="62"/>
  <c r="P106" i="62"/>
  <c r="N106" i="62"/>
  <c r="H106" i="62"/>
  <c r="J106" i="62" s="1"/>
  <c r="L106" i="62" s="1"/>
  <c r="T105" i="62"/>
  <c r="R105" i="62"/>
  <c r="P105" i="62"/>
  <c r="N105" i="62"/>
  <c r="H105" i="62"/>
  <c r="J105" i="62" s="1"/>
  <c r="L105" i="62" s="1"/>
  <c r="T104" i="62"/>
  <c r="R104" i="62"/>
  <c r="P104" i="62"/>
  <c r="N104" i="62"/>
  <c r="H104" i="62"/>
  <c r="J104" i="62" s="1"/>
  <c r="L104" i="62" s="1"/>
  <c r="T103" i="62"/>
  <c r="R103" i="62"/>
  <c r="P103" i="62"/>
  <c r="N103" i="62"/>
  <c r="H103" i="62"/>
  <c r="J103" i="62" s="1"/>
  <c r="L103" i="62" s="1"/>
  <c r="T102" i="62"/>
  <c r="R102" i="62"/>
  <c r="P102" i="62"/>
  <c r="N102" i="62"/>
  <c r="H102" i="62"/>
  <c r="J102" i="62" s="1"/>
  <c r="L102" i="62" s="1"/>
  <c r="T101" i="62"/>
  <c r="R101" i="62"/>
  <c r="P101" i="62"/>
  <c r="N101" i="62"/>
  <c r="H101" i="62"/>
  <c r="J101" i="62" s="1"/>
  <c r="L101" i="62" s="1"/>
  <c r="T100" i="62"/>
  <c r="R100" i="62"/>
  <c r="P100" i="62"/>
  <c r="N100" i="62"/>
  <c r="L100" i="62"/>
  <c r="H100" i="62"/>
  <c r="T99" i="62"/>
  <c r="R99" i="62"/>
  <c r="P99" i="62"/>
  <c r="N99" i="62"/>
  <c r="H99" i="62"/>
  <c r="J99" i="62" s="1"/>
  <c r="L99" i="62" s="1"/>
  <c r="T98" i="62"/>
  <c r="R98" i="62"/>
  <c r="P98" i="62"/>
  <c r="N98" i="62"/>
  <c r="L98" i="62"/>
  <c r="H98" i="62"/>
  <c r="T97" i="62"/>
  <c r="R97" i="62"/>
  <c r="P97" i="62"/>
  <c r="N97" i="62"/>
  <c r="H97" i="62"/>
  <c r="J97" i="62" s="1"/>
  <c r="L97" i="62" s="1"/>
  <c r="T96" i="62"/>
  <c r="R96" i="62"/>
  <c r="P96" i="62"/>
  <c r="N96" i="62"/>
  <c r="H96" i="62"/>
  <c r="J96" i="62" s="1"/>
  <c r="L96" i="62" s="1"/>
  <c r="T95" i="62"/>
  <c r="R95" i="62"/>
  <c r="P95" i="62"/>
  <c r="N95" i="62"/>
  <c r="V95" i="62" s="1"/>
  <c r="H95" i="62"/>
  <c r="J95" i="62" s="1"/>
  <c r="L95" i="62" s="1"/>
  <c r="T94" i="62"/>
  <c r="R94" i="62"/>
  <c r="P94" i="62"/>
  <c r="N94" i="62"/>
  <c r="H94" i="62"/>
  <c r="J94" i="62" s="1"/>
  <c r="L94" i="62" s="1"/>
  <c r="T93" i="62"/>
  <c r="R93" i="62"/>
  <c r="P93" i="62"/>
  <c r="N93" i="62"/>
  <c r="H93" i="62"/>
  <c r="J93" i="62" s="1"/>
  <c r="L93" i="62" s="1"/>
  <c r="T92" i="62"/>
  <c r="R92" i="62"/>
  <c r="P92" i="62"/>
  <c r="N92" i="62"/>
  <c r="H92" i="62"/>
  <c r="J92" i="62" s="1"/>
  <c r="L92" i="62" s="1"/>
  <c r="T91" i="62"/>
  <c r="R91" i="62"/>
  <c r="P91" i="62"/>
  <c r="N91" i="62"/>
  <c r="V91" i="62" s="1"/>
  <c r="H91" i="62"/>
  <c r="J91" i="62" s="1"/>
  <c r="L91" i="62" s="1"/>
  <c r="T90" i="62"/>
  <c r="R90" i="62"/>
  <c r="P90" i="62"/>
  <c r="N90" i="62"/>
  <c r="H90" i="62"/>
  <c r="J90" i="62" s="1"/>
  <c r="L90" i="62" s="1"/>
  <c r="T89" i="62"/>
  <c r="R89" i="62"/>
  <c r="P89" i="62"/>
  <c r="N89" i="62"/>
  <c r="H89" i="62"/>
  <c r="J89" i="62" s="1"/>
  <c r="L89" i="62" s="1"/>
  <c r="T88" i="62"/>
  <c r="R88" i="62"/>
  <c r="P88" i="62"/>
  <c r="N88" i="62"/>
  <c r="H88" i="62"/>
  <c r="J88" i="62" s="1"/>
  <c r="L88" i="62" s="1"/>
  <c r="T87" i="62"/>
  <c r="R87" i="62"/>
  <c r="P87" i="62"/>
  <c r="N87" i="62"/>
  <c r="H87" i="62"/>
  <c r="J87" i="62" s="1"/>
  <c r="L87" i="62" s="1"/>
  <c r="T86" i="62"/>
  <c r="R86" i="62"/>
  <c r="P86" i="62"/>
  <c r="N86" i="62"/>
  <c r="H86" i="62"/>
  <c r="J86" i="62" s="1"/>
  <c r="L86" i="62" s="1"/>
  <c r="T85" i="62"/>
  <c r="R85" i="62"/>
  <c r="P85" i="62"/>
  <c r="N85" i="62"/>
  <c r="H85" i="62"/>
  <c r="J85" i="62" s="1"/>
  <c r="L85" i="62" s="1"/>
  <c r="T84" i="62"/>
  <c r="R84" i="62"/>
  <c r="P84" i="62"/>
  <c r="N84" i="62"/>
  <c r="H84" i="62"/>
  <c r="J84" i="62" s="1"/>
  <c r="L84" i="62" s="1"/>
  <c r="T83" i="62"/>
  <c r="R83" i="62"/>
  <c r="P83" i="62"/>
  <c r="N83" i="62"/>
  <c r="H83" i="62"/>
  <c r="J83" i="62" s="1"/>
  <c r="L83" i="62" s="1"/>
  <c r="T82" i="62"/>
  <c r="R82" i="62"/>
  <c r="P82" i="62"/>
  <c r="N82" i="62"/>
  <c r="H82" i="62"/>
  <c r="J82" i="62" s="1"/>
  <c r="L82" i="62" s="1"/>
  <c r="T81" i="62"/>
  <c r="R81" i="62"/>
  <c r="P81" i="62"/>
  <c r="N81" i="62"/>
  <c r="H81" i="62"/>
  <c r="J81" i="62" s="1"/>
  <c r="L81" i="62" s="1"/>
  <c r="T80" i="62"/>
  <c r="R80" i="62"/>
  <c r="P80" i="62"/>
  <c r="N80" i="62"/>
  <c r="H80" i="62"/>
  <c r="J80" i="62" s="1"/>
  <c r="L80" i="62" s="1"/>
  <c r="T79" i="62"/>
  <c r="R79" i="62"/>
  <c r="P79" i="62"/>
  <c r="N79" i="62"/>
  <c r="H79" i="62"/>
  <c r="J79" i="62" s="1"/>
  <c r="L79" i="62" s="1"/>
  <c r="T78" i="62"/>
  <c r="R78" i="62"/>
  <c r="P78" i="62"/>
  <c r="N78" i="62"/>
  <c r="H78" i="62"/>
  <c r="J78" i="62" s="1"/>
  <c r="L78" i="62" s="1"/>
  <c r="T77" i="62"/>
  <c r="R77" i="62"/>
  <c r="P77" i="62"/>
  <c r="N77" i="62"/>
  <c r="H77" i="62"/>
  <c r="J77" i="62" s="1"/>
  <c r="L77" i="62" s="1"/>
  <c r="T76" i="62"/>
  <c r="R76" i="62"/>
  <c r="P76" i="62"/>
  <c r="N76" i="62"/>
  <c r="H76" i="62"/>
  <c r="J76" i="62" s="1"/>
  <c r="L76" i="62" s="1"/>
  <c r="T75" i="62"/>
  <c r="R75" i="62"/>
  <c r="P75" i="62"/>
  <c r="N75" i="62"/>
  <c r="H75" i="62"/>
  <c r="J75" i="62" s="1"/>
  <c r="L75" i="62" s="1"/>
  <c r="T74" i="62"/>
  <c r="R74" i="62"/>
  <c r="P74" i="62"/>
  <c r="N74" i="62"/>
  <c r="H74" i="62"/>
  <c r="J74" i="62" s="1"/>
  <c r="L74" i="62" s="1"/>
  <c r="T73" i="62"/>
  <c r="R73" i="62"/>
  <c r="P73" i="62"/>
  <c r="N73" i="62"/>
  <c r="H73" i="62"/>
  <c r="J73" i="62" s="1"/>
  <c r="L73" i="62" s="1"/>
  <c r="T72" i="62"/>
  <c r="R72" i="62"/>
  <c r="P72" i="62"/>
  <c r="N72" i="62"/>
  <c r="H72" i="62"/>
  <c r="J72" i="62" s="1"/>
  <c r="L72" i="62" s="1"/>
  <c r="T71" i="62"/>
  <c r="R71" i="62"/>
  <c r="P71" i="62"/>
  <c r="N71" i="62"/>
  <c r="H71" i="62"/>
  <c r="J71" i="62" s="1"/>
  <c r="L71" i="62" s="1"/>
  <c r="T70" i="62"/>
  <c r="R70" i="62"/>
  <c r="P70" i="62"/>
  <c r="N70" i="62"/>
  <c r="H70" i="62"/>
  <c r="J70" i="62" s="1"/>
  <c r="L70" i="62" s="1"/>
  <c r="T69" i="62"/>
  <c r="R69" i="62"/>
  <c r="P69" i="62"/>
  <c r="N69" i="62"/>
  <c r="J69" i="62"/>
  <c r="L69" i="62" s="1"/>
  <c r="T68" i="62"/>
  <c r="R68" i="62"/>
  <c r="P68" i="62"/>
  <c r="N68" i="62"/>
  <c r="H68" i="62"/>
  <c r="J68" i="62" s="1"/>
  <c r="L68" i="62" s="1"/>
  <c r="T67" i="62"/>
  <c r="R67" i="62"/>
  <c r="P67" i="62"/>
  <c r="N67" i="62"/>
  <c r="H67" i="62"/>
  <c r="J67" i="62" s="1"/>
  <c r="L67" i="62" s="1"/>
  <c r="T66" i="62"/>
  <c r="R66" i="62"/>
  <c r="P66" i="62"/>
  <c r="N66" i="62"/>
  <c r="H66" i="62"/>
  <c r="J66" i="62" s="1"/>
  <c r="L66" i="62" s="1"/>
  <c r="T65" i="62"/>
  <c r="R65" i="62"/>
  <c r="P65" i="62"/>
  <c r="N65" i="62"/>
  <c r="H65" i="62"/>
  <c r="J65" i="62" s="1"/>
  <c r="L65" i="62" s="1"/>
  <c r="T64" i="62"/>
  <c r="R64" i="62"/>
  <c r="P64" i="62"/>
  <c r="N64" i="62"/>
  <c r="H64" i="62"/>
  <c r="J64" i="62" s="1"/>
  <c r="L64" i="62" s="1"/>
  <c r="T63" i="62"/>
  <c r="R63" i="62"/>
  <c r="P63" i="62"/>
  <c r="N63" i="62"/>
  <c r="H63" i="62"/>
  <c r="J63" i="62" s="1"/>
  <c r="L63" i="62" s="1"/>
  <c r="T62" i="62"/>
  <c r="R62" i="62"/>
  <c r="P62" i="62"/>
  <c r="N62" i="62"/>
  <c r="H62" i="62"/>
  <c r="J62" i="62" s="1"/>
  <c r="L62" i="62" s="1"/>
  <c r="T61" i="62"/>
  <c r="R61" i="62"/>
  <c r="P61" i="62"/>
  <c r="N61" i="62"/>
  <c r="H61" i="62"/>
  <c r="J61" i="62" s="1"/>
  <c r="L61" i="62" s="1"/>
  <c r="T60" i="62"/>
  <c r="R60" i="62"/>
  <c r="P60" i="62"/>
  <c r="N60" i="62"/>
  <c r="H60" i="62"/>
  <c r="J60" i="62" s="1"/>
  <c r="L60" i="62" s="1"/>
  <c r="T59" i="62"/>
  <c r="R59" i="62"/>
  <c r="P59" i="62"/>
  <c r="N59" i="62"/>
  <c r="V59" i="62" s="1"/>
  <c r="H59" i="62"/>
  <c r="J59" i="62" s="1"/>
  <c r="L59" i="62" s="1"/>
  <c r="T58" i="62"/>
  <c r="R58" i="62"/>
  <c r="P58" i="62"/>
  <c r="N58" i="62"/>
  <c r="H58" i="62"/>
  <c r="J58" i="62" s="1"/>
  <c r="L58" i="62" s="1"/>
  <c r="T57" i="62"/>
  <c r="R57" i="62"/>
  <c r="P57" i="62"/>
  <c r="N57" i="62"/>
  <c r="H57" i="62"/>
  <c r="J57" i="62" s="1"/>
  <c r="L57" i="62" s="1"/>
  <c r="T56" i="62"/>
  <c r="R56" i="62"/>
  <c r="P56" i="62"/>
  <c r="N56" i="62"/>
  <c r="H56" i="62"/>
  <c r="J56" i="62" s="1"/>
  <c r="L56" i="62" s="1"/>
  <c r="T55" i="62"/>
  <c r="R55" i="62"/>
  <c r="P55" i="62"/>
  <c r="N55" i="62"/>
  <c r="V55" i="62" s="1"/>
  <c r="H55" i="62"/>
  <c r="J55" i="62" s="1"/>
  <c r="L55" i="62" s="1"/>
  <c r="T54" i="62"/>
  <c r="R54" i="62"/>
  <c r="P54" i="62"/>
  <c r="N54" i="62"/>
  <c r="H54" i="62"/>
  <c r="J54" i="62" s="1"/>
  <c r="L54" i="62" s="1"/>
  <c r="T53" i="62"/>
  <c r="R53" i="62"/>
  <c r="P53" i="62"/>
  <c r="N53" i="62"/>
  <c r="H53" i="62"/>
  <c r="J53" i="62" s="1"/>
  <c r="L53" i="62" s="1"/>
  <c r="T52" i="62"/>
  <c r="R52" i="62"/>
  <c r="P52" i="62"/>
  <c r="N52" i="62"/>
  <c r="H52" i="62"/>
  <c r="J52" i="62" s="1"/>
  <c r="L52" i="62" s="1"/>
  <c r="T51" i="62"/>
  <c r="R51" i="62"/>
  <c r="P51" i="62"/>
  <c r="N51" i="62"/>
  <c r="H51" i="62"/>
  <c r="J51" i="62" s="1"/>
  <c r="L51" i="62" s="1"/>
  <c r="T50" i="62"/>
  <c r="R50" i="62"/>
  <c r="P50" i="62"/>
  <c r="N50" i="62"/>
  <c r="H50" i="62"/>
  <c r="J50" i="62" s="1"/>
  <c r="L50" i="62" s="1"/>
  <c r="T49" i="62"/>
  <c r="R49" i="62"/>
  <c r="P49" i="62"/>
  <c r="N49" i="62"/>
  <c r="H49" i="62"/>
  <c r="J49" i="62" s="1"/>
  <c r="L49" i="62" s="1"/>
  <c r="T48" i="62"/>
  <c r="R48" i="62"/>
  <c r="P48" i="62"/>
  <c r="N48" i="62"/>
  <c r="H48" i="62"/>
  <c r="J48" i="62" s="1"/>
  <c r="L48" i="62" s="1"/>
  <c r="T47" i="62"/>
  <c r="R47" i="62"/>
  <c r="P47" i="62"/>
  <c r="N47" i="62"/>
  <c r="H47" i="62"/>
  <c r="J47" i="62" s="1"/>
  <c r="L47" i="62" s="1"/>
  <c r="T46" i="62"/>
  <c r="R46" i="62"/>
  <c r="P46" i="62"/>
  <c r="N46" i="62"/>
  <c r="H46" i="62"/>
  <c r="J46" i="62" s="1"/>
  <c r="L46" i="62" s="1"/>
  <c r="T45" i="62"/>
  <c r="R45" i="62"/>
  <c r="P45" i="62"/>
  <c r="N45" i="62"/>
  <c r="H45" i="62"/>
  <c r="J45" i="62" s="1"/>
  <c r="L45" i="62" s="1"/>
  <c r="T44" i="62"/>
  <c r="R44" i="62"/>
  <c r="P44" i="62"/>
  <c r="N44" i="62"/>
  <c r="H44" i="62"/>
  <c r="J44" i="62" s="1"/>
  <c r="L44" i="62" s="1"/>
  <c r="T43" i="62"/>
  <c r="R43" i="62"/>
  <c r="P43" i="62"/>
  <c r="N43" i="62"/>
  <c r="H43" i="62"/>
  <c r="J43" i="62" s="1"/>
  <c r="L43" i="62" s="1"/>
  <c r="T42" i="62"/>
  <c r="R42" i="62"/>
  <c r="P42" i="62"/>
  <c r="N42" i="62"/>
  <c r="H42" i="62"/>
  <c r="J42" i="62" s="1"/>
  <c r="L42" i="62" s="1"/>
  <c r="T41" i="62"/>
  <c r="R41" i="62"/>
  <c r="P41" i="62"/>
  <c r="N41" i="62"/>
  <c r="H41" i="62"/>
  <c r="J41" i="62" s="1"/>
  <c r="L41" i="62" s="1"/>
  <c r="T40" i="62"/>
  <c r="R40" i="62"/>
  <c r="P40" i="62"/>
  <c r="N40" i="62"/>
  <c r="H40" i="62"/>
  <c r="J40" i="62" s="1"/>
  <c r="L40" i="62" s="1"/>
  <c r="T39" i="62"/>
  <c r="R39" i="62"/>
  <c r="P39" i="62"/>
  <c r="N39" i="62"/>
  <c r="J39" i="62"/>
  <c r="L39" i="62" s="1"/>
  <c r="T38" i="62"/>
  <c r="R38" i="62"/>
  <c r="P38" i="62"/>
  <c r="N38" i="62"/>
  <c r="H38" i="62"/>
  <c r="J38" i="62" s="1"/>
  <c r="L38" i="62" s="1"/>
  <c r="T37" i="62"/>
  <c r="R37" i="62"/>
  <c r="P37" i="62"/>
  <c r="N37" i="62"/>
  <c r="L37" i="62"/>
  <c r="H37" i="62"/>
  <c r="T36" i="62"/>
  <c r="R36" i="62"/>
  <c r="P36" i="62"/>
  <c r="N36" i="62"/>
  <c r="H36" i="62"/>
  <c r="J36" i="62" s="1"/>
  <c r="L36" i="62" s="1"/>
  <c r="T35" i="62"/>
  <c r="R35" i="62"/>
  <c r="P35" i="62"/>
  <c r="N35" i="62"/>
  <c r="L35" i="62"/>
  <c r="H35" i="62"/>
  <c r="T34" i="62"/>
  <c r="R34" i="62"/>
  <c r="P34" i="62"/>
  <c r="N34" i="62"/>
  <c r="L34" i="62"/>
  <c r="H34" i="62"/>
  <c r="T33" i="62"/>
  <c r="R33" i="62"/>
  <c r="P33" i="62"/>
  <c r="N33" i="62"/>
  <c r="H33" i="62"/>
  <c r="J33" i="62" s="1"/>
  <c r="L33" i="62" s="1"/>
  <c r="T32" i="62"/>
  <c r="R32" i="62"/>
  <c r="P32" i="62"/>
  <c r="N32" i="62"/>
  <c r="H32" i="62"/>
  <c r="J32" i="62" s="1"/>
  <c r="L32" i="62" s="1"/>
  <c r="T31" i="62"/>
  <c r="R31" i="62"/>
  <c r="P31" i="62"/>
  <c r="N31" i="62"/>
  <c r="H31" i="62"/>
  <c r="J31" i="62" s="1"/>
  <c r="L31" i="62" s="1"/>
  <c r="T30" i="62"/>
  <c r="R30" i="62"/>
  <c r="P30" i="62"/>
  <c r="N30" i="62"/>
  <c r="H30" i="62"/>
  <c r="J30" i="62" s="1"/>
  <c r="L30" i="62" s="1"/>
  <c r="T29" i="62"/>
  <c r="R29" i="62"/>
  <c r="P29" i="62"/>
  <c r="N29" i="62"/>
  <c r="H29" i="62"/>
  <c r="J29" i="62" s="1"/>
  <c r="L29" i="62" s="1"/>
  <c r="T28" i="62"/>
  <c r="R28" i="62"/>
  <c r="P28" i="62"/>
  <c r="N28" i="62"/>
  <c r="J28" i="62"/>
  <c r="L28" i="62" s="1"/>
  <c r="T27" i="62"/>
  <c r="R27" i="62"/>
  <c r="P27" i="62"/>
  <c r="N27" i="62"/>
  <c r="H27" i="62"/>
  <c r="J27" i="62" s="1"/>
  <c r="L27" i="62" s="1"/>
  <c r="T26" i="62"/>
  <c r="R26" i="62"/>
  <c r="P26" i="62"/>
  <c r="N26" i="62"/>
  <c r="H26" i="62"/>
  <c r="J26" i="62" s="1"/>
  <c r="L26" i="62" s="1"/>
  <c r="T25" i="62"/>
  <c r="R25" i="62"/>
  <c r="P25" i="62"/>
  <c r="N25" i="62"/>
  <c r="L25" i="62"/>
  <c r="H25" i="62"/>
  <c r="T24" i="62"/>
  <c r="R24" i="62"/>
  <c r="P24" i="62"/>
  <c r="N24" i="62"/>
  <c r="H24" i="62"/>
  <c r="J24" i="62" s="1"/>
  <c r="L24" i="62" s="1"/>
  <c r="T23" i="62"/>
  <c r="R23" i="62"/>
  <c r="P23" i="62"/>
  <c r="N23" i="62"/>
  <c r="H23" i="62"/>
  <c r="J23" i="62" s="1"/>
  <c r="L23" i="62" s="1"/>
  <c r="T22" i="62"/>
  <c r="R22" i="62"/>
  <c r="P22" i="62"/>
  <c r="N22" i="62"/>
  <c r="H22" i="62"/>
  <c r="J22" i="62" s="1"/>
  <c r="L22" i="62" s="1"/>
  <c r="T21" i="62"/>
  <c r="R21" i="62"/>
  <c r="P21" i="62"/>
  <c r="N21" i="62"/>
  <c r="H21" i="62"/>
  <c r="J21" i="62" s="1"/>
  <c r="L21" i="62" s="1"/>
  <c r="T20" i="62"/>
  <c r="R20" i="62"/>
  <c r="P20" i="62"/>
  <c r="N20" i="62"/>
  <c r="H20" i="62"/>
  <c r="J20" i="62" s="1"/>
  <c r="L20" i="62" s="1"/>
  <c r="T19" i="62"/>
  <c r="R19" i="62"/>
  <c r="P19" i="62"/>
  <c r="N19" i="62"/>
  <c r="H19" i="62"/>
  <c r="J19" i="62" s="1"/>
  <c r="L19" i="62" s="1"/>
  <c r="T18" i="62"/>
  <c r="R18" i="62"/>
  <c r="P18" i="62"/>
  <c r="N18" i="62"/>
  <c r="J18" i="62"/>
  <c r="L18" i="62" s="1"/>
  <c r="T17" i="62"/>
  <c r="R17" i="62"/>
  <c r="P17" i="62"/>
  <c r="N17" i="62"/>
  <c r="H17" i="62"/>
  <c r="J17" i="62" s="1"/>
  <c r="L17" i="62" s="1"/>
  <c r="T16" i="62"/>
  <c r="R16" i="62"/>
  <c r="P16" i="62"/>
  <c r="N16" i="62"/>
  <c r="H16" i="62"/>
  <c r="J16" i="62" s="1"/>
  <c r="L16" i="62" s="1"/>
  <c r="T15" i="62"/>
  <c r="R15" i="62"/>
  <c r="P15" i="62"/>
  <c r="N15" i="62"/>
  <c r="H15" i="62"/>
  <c r="J15" i="62" s="1"/>
  <c r="L15" i="62" s="1"/>
  <c r="T14" i="62"/>
  <c r="R14" i="62"/>
  <c r="P14" i="62"/>
  <c r="N14" i="62"/>
  <c r="H14" i="62"/>
  <c r="J14" i="62" s="1"/>
  <c r="L14" i="62" s="1"/>
  <c r="T13" i="62"/>
  <c r="R13" i="62"/>
  <c r="P13" i="62"/>
  <c r="N13" i="62"/>
  <c r="H13" i="62"/>
  <c r="J13" i="62" s="1"/>
  <c r="L13" i="62" s="1"/>
  <c r="T12" i="62"/>
  <c r="R12" i="62"/>
  <c r="P12" i="62"/>
  <c r="N12" i="62"/>
  <c r="H12" i="62"/>
  <c r="J12" i="62" s="1"/>
  <c r="L12" i="62" s="1"/>
  <c r="T11" i="62"/>
  <c r="R11" i="62"/>
  <c r="P11" i="62"/>
  <c r="N11" i="62"/>
  <c r="H11" i="62"/>
  <c r="J11" i="62" s="1"/>
  <c r="L11" i="62" s="1"/>
  <c r="T10" i="62"/>
  <c r="R10" i="62"/>
  <c r="P10" i="62"/>
  <c r="N10" i="62"/>
  <c r="H10" i="62"/>
  <c r="J10" i="62" s="1"/>
  <c r="L10" i="62" s="1"/>
  <c r="T9" i="62"/>
  <c r="R9" i="62"/>
  <c r="P9" i="62"/>
  <c r="N9" i="62"/>
  <c r="H9" i="62"/>
  <c r="J9" i="62" s="1"/>
  <c r="L9" i="62" s="1"/>
  <c r="T8" i="62"/>
  <c r="R8" i="62"/>
  <c r="P8" i="62"/>
  <c r="N8" i="62"/>
  <c r="H8" i="62"/>
  <c r="J8" i="62" s="1"/>
  <c r="L8" i="62" s="1"/>
  <c r="T7" i="62"/>
  <c r="R7" i="62"/>
  <c r="P7" i="62"/>
  <c r="N7" i="62"/>
  <c r="H7" i="62"/>
  <c r="J7" i="62" s="1"/>
  <c r="L7" i="62" s="1"/>
  <c r="T6" i="62"/>
  <c r="R6" i="62"/>
  <c r="P6" i="62"/>
  <c r="N6" i="62"/>
  <c r="H6" i="62"/>
  <c r="J6" i="62" s="1"/>
  <c r="L6" i="62" s="1"/>
  <c r="V24" i="62" l="1"/>
  <c r="V27" i="62"/>
  <c r="V31" i="62"/>
  <c r="V34" i="62"/>
  <c r="V40" i="62"/>
  <c r="V44" i="62"/>
  <c r="V48" i="62"/>
  <c r="V52" i="62"/>
  <c r="V96" i="62"/>
  <c r="V13" i="62"/>
  <c r="V17" i="62"/>
  <c r="V21" i="62"/>
  <c r="V89" i="62"/>
  <c r="V93" i="62"/>
  <c r="V119" i="62"/>
  <c r="V123" i="62"/>
  <c r="V127" i="62"/>
  <c r="V131" i="62"/>
  <c r="V135" i="62"/>
  <c r="V139" i="62"/>
  <c r="V143" i="62"/>
  <c r="V147" i="62"/>
  <c r="V149" i="62"/>
  <c r="V151" i="62"/>
  <c r="V155" i="62"/>
  <c r="V158" i="62"/>
  <c r="V162" i="62"/>
  <c r="V6" i="62"/>
  <c r="V10" i="62"/>
  <c r="V62" i="62"/>
  <c r="V66" i="62"/>
  <c r="V70" i="62"/>
  <c r="V74" i="62"/>
  <c r="V78" i="62"/>
  <c r="V82" i="62"/>
  <c r="V86" i="62"/>
  <c r="V100" i="62"/>
  <c r="V104" i="62"/>
  <c r="V108" i="62"/>
  <c r="V112" i="62"/>
  <c r="V116" i="62"/>
  <c r="V163" i="62"/>
  <c r="V99" i="62"/>
  <c r="V102" i="62"/>
  <c r="V106" i="62"/>
  <c r="V110" i="62"/>
  <c r="V114" i="62"/>
  <c r="V118" i="62"/>
  <c r="V121" i="62"/>
  <c r="V125" i="62"/>
  <c r="V129" i="62"/>
  <c r="V133" i="62"/>
  <c r="V137" i="62"/>
  <c r="V141" i="62"/>
  <c r="V145" i="62"/>
  <c r="V153" i="62"/>
  <c r="V156" i="62"/>
  <c r="V160" i="62"/>
  <c r="V7" i="62"/>
  <c r="V11" i="62"/>
  <c r="V14" i="62"/>
  <c r="V18" i="62"/>
  <c r="V22" i="62"/>
  <c r="V28" i="62"/>
  <c r="V32" i="62"/>
  <c r="V37" i="62"/>
  <c r="V41" i="62"/>
  <c r="V45" i="62"/>
  <c r="V49" i="62"/>
  <c r="V53" i="62"/>
  <c r="V56" i="62"/>
  <c r="V60" i="62"/>
  <c r="V63" i="62"/>
  <c r="V67" i="62"/>
  <c r="V71" i="62"/>
  <c r="V75" i="62"/>
  <c r="V79" i="62"/>
  <c r="V83" i="62"/>
  <c r="V87" i="62"/>
  <c r="V90" i="62"/>
  <c r="V94" i="62"/>
  <c r="V97" i="62"/>
  <c r="V103" i="62"/>
  <c r="V107" i="62"/>
  <c r="V111" i="62"/>
  <c r="V115" i="62"/>
  <c r="V122" i="62"/>
  <c r="V126" i="62"/>
  <c r="V130" i="62"/>
  <c r="V134" i="62"/>
  <c r="V138" i="62"/>
  <c r="V142" i="62"/>
  <c r="V146" i="62"/>
  <c r="V150" i="62"/>
  <c r="V154" i="62"/>
  <c r="V157" i="62"/>
  <c r="V161" i="62"/>
  <c r="V8" i="62"/>
  <c r="V12" i="62"/>
  <c r="V15" i="62"/>
  <c r="V19" i="62"/>
  <c r="V23" i="62"/>
  <c r="V25" i="62"/>
  <c r="V33" i="62"/>
  <c r="V35" i="62"/>
  <c r="V38" i="62"/>
  <c r="V42" i="62"/>
  <c r="V46" i="62"/>
  <c r="V50" i="62"/>
  <c r="V57" i="62"/>
  <c r="V64" i="62"/>
  <c r="V68" i="62"/>
  <c r="V72" i="62"/>
  <c r="V76" i="62"/>
  <c r="V80" i="62"/>
  <c r="V84" i="62"/>
  <c r="V88" i="62"/>
  <c r="V9" i="62"/>
  <c r="V16" i="62"/>
  <c r="V20" i="62"/>
  <c r="V26" i="62"/>
  <c r="V30" i="62"/>
  <c r="V36" i="62"/>
  <c r="V39" i="62"/>
  <c r="V43" i="62"/>
  <c r="V47" i="62"/>
  <c r="V51" i="62"/>
  <c r="V54" i="62"/>
  <c r="V58" i="62"/>
  <c r="V61" i="62"/>
  <c r="V65" i="62"/>
  <c r="V69" i="62"/>
  <c r="V73" i="62"/>
  <c r="V77" i="62"/>
  <c r="V81" i="62"/>
  <c r="V85" i="62"/>
  <c r="V92" i="62"/>
  <c r="V98" i="62"/>
  <c r="V101" i="62"/>
  <c r="V105" i="62"/>
  <c r="V109" i="62"/>
  <c r="V113" i="62"/>
  <c r="V117" i="62"/>
  <c r="V120" i="62"/>
  <c r="V124" i="62"/>
  <c r="V128" i="62"/>
  <c r="V132" i="62"/>
  <c r="V136" i="62"/>
  <c r="V140" i="62"/>
  <c r="V144" i="62"/>
  <c r="V148" i="62"/>
  <c r="V152" i="62"/>
  <c r="V159" i="62"/>
  <c r="V29" i="62"/>
  <c r="L164" i="62"/>
  <c r="T317" i="60"/>
  <c r="R317" i="60"/>
  <c r="P317" i="60"/>
  <c r="N317" i="60"/>
  <c r="J317" i="60"/>
  <c r="L317" i="60" s="1"/>
  <c r="T316" i="60"/>
  <c r="R316" i="60"/>
  <c r="P316" i="60"/>
  <c r="N316" i="60"/>
  <c r="J316" i="60"/>
  <c r="L316" i="60" s="1"/>
  <c r="T315" i="60"/>
  <c r="R315" i="60"/>
  <c r="P315" i="60"/>
  <c r="N315" i="60"/>
  <c r="J315" i="60"/>
  <c r="L315" i="60" s="1"/>
  <c r="T314" i="60"/>
  <c r="R314" i="60"/>
  <c r="P314" i="60"/>
  <c r="N314" i="60"/>
  <c r="J314" i="60"/>
  <c r="L314" i="60" s="1"/>
  <c r="T313" i="60"/>
  <c r="R313" i="60"/>
  <c r="P313" i="60"/>
  <c r="N313" i="60"/>
  <c r="J313" i="60"/>
  <c r="L313" i="60" s="1"/>
  <c r="T312" i="60"/>
  <c r="R312" i="60"/>
  <c r="P312" i="60"/>
  <c r="N312" i="60"/>
  <c r="J312" i="60"/>
  <c r="L312" i="60" s="1"/>
  <c r="T311" i="60"/>
  <c r="R311" i="60"/>
  <c r="P311" i="60"/>
  <c r="N311" i="60"/>
  <c r="J311" i="60"/>
  <c r="L311" i="60" s="1"/>
  <c r="T310" i="60"/>
  <c r="R310" i="60"/>
  <c r="P310" i="60"/>
  <c r="N310" i="60"/>
  <c r="J310" i="60"/>
  <c r="L310" i="60" s="1"/>
  <c r="T309" i="60"/>
  <c r="R309" i="60"/>
  <c r="P309" i="60"/>
  <c r="N309" i="60"/>
  <c r="J309" i="60"/>
  <c r="L309" i="60" s="1"/>
  <c r="T308" i="60"/>
  <c r="R308" i="60"/>
  <c r="P308" i="60"/>
  <c r="N308" i="60"/>
  <c r="J308" i="60"/>
  <c r="L308" i="60" s="1"/>
  <c r="T307" i="60"/>
  <c r="R307" i="60"/>
  <c r="P307" i="60"/>
  <c r="N307" i="60"/>
  <c r="J307" i="60"/>
  <c r="L307" i="60" s="1"/>
  <c r="T306" i="60"/>
  <c r="R306" i="60"/>
  <c r="P306" i="60"/>
  <c r="N306" i="60"/>
  <c r="J306" i="60"/>
  <c r="L306" i="60" s="1"/>
  <c r="T305" i="60"/>
  <c r="R305" i="60"/>
  <c r="P305" i="60"/>
  <c r="N305" i="60"/>
  <c r="J305" i="60"/>
  <c r="L305" i="60" s="1"/>
  <c r="T304" i="60"/>
  <c r="R304" i="60"/>
  <c r="P304" i="60"/>
  <c r="N304" i="60"/>
  <c r="J304" i="60"/>
  <c r="L304" i="60" s="1"/>
  <c r="T303" i="60"/>
  <c r="R303" i="60"/>
  <c r="P303" i="60"/>
  <c r="N303" i="60"/>
  <c r="J303" i="60"/>
  <c r="L303" i="60" s="1"/>
  <c r="T302" i="60"/>
  <c r="R302" i="60"/>
  <c r="P302" i="60"/>
  <c r="N302" i="60"/>
  <c r="J302" i="60"/>
  <c r="L302" i="60" s="1"/>
  <c r="T301" i="60"/>
  <c r="R301" i="60"/>
  <c r="P301" i="60"/>
  <c r="N301" i="60"/>
  <c r="J301" i="60"/>
  <c r="L301" i="60" s="1"/>
  <c r="T300" i="60"/>
  <c r="R300" i="60"/>
  <c r="P300" i="60"/>
  <c r="N300" i="60"/>
  <c r="J300" i="60"/>
  <c r="L300" i="60" s="1"/>
  <c r="T299" i="60"/>
  <c r="R299" i="60"/>
  <c r="P299" i="60"/>
  <c r="N299" i="60"/>
  <c r="J299" i="60"/>
  <c r="L299" i="60" s="1"/>
  <c r="T298" i="60"/>
  <c r="R298" i="60"/>
  <c r="P298" i="60"/>
  <c r="N298" i="60"/>
  <c r="J298" i="60"/>
  <c r="L298" i="60" s="1"/>
  <c r="T297" i="60"/>
  <c r="R297" i="60"/>
  <c r="P297" i="60"/>
  <c r="N297" i="60"/>
  <c r="J297" i="60"/>
  <c r="L297" i="60" s="1"/>
  <c r="T296" i="60"/>
  <c r="R296" i="60"/>
  <c r="P296" i="60"/>
  <c r="N296" i="60"/>
  <c r="J296" i="60"/>
  <c r="L296" i="60" s="1"/>
  <c r="T295" i="60"/>
  <c r="R295" i="60"/>
  <c r="P295" i="60"/>
  <c r="N295" i="60"/>
  <c r="J295" i="60"/>
  <c r="L295" i="60" s="1"/>
  <c r="T294" i="60"/>
  <c r="R294" i="60"/>
  <c r="P294" i="60"/>
  <c r="N294" i="60"/>
  <c r="J294" i="60"/>
  <c r="L294" i="60" s="1"/>
  <c r="T293" i="60"/>
  <c r="R293" i="60"/>
  <c r="P293" i="60"/>
  <c r="N293" i="60"/>
  <c r="J293" i="60"/>
  <c r="L293" i="60" s="1"/>
  <c r="T292" i="60"/>
  <c r="R292" i="60"/>
  <c r="P292" i="60"/>
  <c r="N292" i="60"/>
  <c r="J292" i="60"/>
  <c r="L292" i="60" s="1"/>
  <c r="T291" i="60"/>
  <c r="R291" i="60"/>
  <c r="P291" i="60"/>
  <c r="N291" i="60"/>
  <c r="J291" i="60"/>
  <c r="L291" i="60" s="1"/>
  <c r="T290" i="60"/>
  <c r="R290" i="60"/>
  <c r="P290" i="60"/>
  <c r="N290" i="60"/>
  <c r="J290" i="60"/>
  <c r="L290" i="60" s="1"/>
  <c r="T289" i="60"/>
  <c r="R289" i="60"/>
  <c r="P289" i="60"/>
  <c r="N289" i="60"/>
  <c r="J289" i="60"/>
  <c r="L289" i="60" s="1"/>
  <c r="T288" i="60"/>
  <c r="R288" i="60"/>
  <c r="P288" i="60"/>
  <c r="N288" i="60"/>
  <c r="J288" i="60"/>
  <c r="L288" i="60" s="1"/>
  <c r="T287" i="60"/>
  <c r="R287" i="60"/>
  <c r="P287" i="60"/>
  <c r="N287" i="60"/>
  <c r="J287" i="60"/>
  <c r="L287" i="60" s="1"/>
  <c r="T286" i="60"/>
  <c r="R286" i="60"/>
  <c r="P286" i="60"/>
  <c r="N286" i="60"/>
  <c r="L286" i="60"/>
  <c r="J286" i="60"/>
  <c r="T285" i="60"/>
  <c r="R285" i="60"/>
  <c r="P285" i="60"/>
  <c r="N285" i="60"/>
  <c r="J285" i="60"/>
  <c r="L285" i="60" s="1"/>
  <c r="T284" i="60"/>
  <c r="R284" i="60"/>
  <c r="P284" i="60"/>
  <c r="N284" i="60"/>
  <c r="J284" i="60"/>
  <c r="L284" i="60" s="1"/>
  <c r="T283" i="60"/>
  <c r="R283" i="60"/>
  <c r="P283" i="60"/>
  <c r="N283" i="60"/>
  <c r="J283" i="60"/>
  <c r="L283" i="60" s="1"/>
  <c r="T282" i="60"/>
  <c r="R282" i="60"/>
  <c r="P282" i="60"/>
  <c r="N282" i="60"/>
  <c r="J282" i="60"/>
  <c r="L282" i="60" s="1"/>
  <c r="T281" i="60"/>
  <c r="R281" i="60"/>
  <c r="P281" i="60"/>
  <c r="N281" i="60"/>
  <c r="J281" i="60"/>
  <c r="L281" i="60" s="1"/>
  <c r="T280" i="60"/>
  <c r="R280" i="60"/>
  <c r="P280" i="60"/>
  <c r="N280" i="60"/>
  <c r="J280" i="60"/>
  <c r="L280" i="60" s="1"/>
  <c r="T279" i="60"/>
  <c r="R279" i="60"/>
  <c r="P279" i="60"/>
  <c r="N279" i="60"/>
  <c r="J279" i="60"/>
  <c r="L279" i="60" s="1"/>
  <c r="T278" i="60"/>
  <c r="R278" i="60"/>
  <c r="P278" i="60"/>
  <c r="N278" i="60"/>
  <c r="J278" i="60"/>
  <c r="L278" i="60" s="1"/>
  <c r="T277" i="60"/>
  <c r="R277" i="60"/>
  <c r="P277" i="60"/>
  <c r="N277" i="60"/>
  <c r="J277" i="60"/>
  <c r="L277" i="60" s="1"/>
  <c r="T276" i="60"/>
  <c r="R276" i="60"/>
  <c r="P276" i="60"/>
  <c r="N276" i="60"/>
  <c r="J276" i="60"/>
  <c r="L276" i="60" s="1"/>
  <c r="T275" i="60"/>
  <c r="R275" i="60"/>
  <c r="P275" i="60"/>
  <c r="N275" i="60"/>
  <c r="J275" i="60"/>
  <c r="L275" i="60" s="1"/>
  <c r="T274" i="60"/>
  <c r="R274" i="60"/>
  <c r="P274" i="60"/>
  <c r="N274" i="60"/>
  <c r="J274" i="60"/>
  <c r="L274" i="60" s="1"/>
  <c r="T273" i="60"/>
  <c r="R273" i="60"/>
  <c r="P273" i="60"/>
  <c r="N273" i="60"/>
  <c r="J273" i="60"/>
  <c r="L273" i="60" s="1"/>
  <c r="T272" i="60"/>
  <c r="R272" i="60"/>
  <c r="P272" i="60"/>
  <c r="N272" i="60"/>
  <c r="J272" i="60"/>
  <c r="L272" i="60" s="1"/>
  <c r="T271" i="60"/>
  <c r="R271" i="60"/>
  <c r="P271" i="60"/>
  <c r="N271" i="60"/>
  <c r="J271" i="60"/>
  <c r="L271" i="60" s="1"/>
  <c r="T270" i="60"/>
  <c r="R270" i="60"/>
  <c r="P270" i="60"/>
  <c r="N270" i="60"/>
  <c r="J270" i="60"/>
  <c r="L270" i="60" s="1"/>
  <c r="T269" i="60"/>
  <c r="R269" i="60"/>
  <c r="P269" i="60"/>
  <c r="N269" i="60"/>
  <c r="J269" i="60"/>
  <c r="L269" i="60" s="1"/>
  <c r="T268" i="60"/>
  <c r="R268" i="60"/>
  <c r="P268" i="60"/>
  <c r="N268" i="60"/>
  <c r="J268" i="60"/>
  <c r="L268" i="60" s="1"/>
  <c r="T267" i="60"/>
  <c r="R267" i="60"/>
  <c r="P267" i="60"/>
  <c r="N267" i="60"/>
  <c r="J267" i="60"/>
  <c r="L267" i="60" s="1"/>
  <c r="T266" i="60"/>
  <c r="R266" i="60"/>
  <c r="P266" i="60"/>
  <c r="N266" i="60"/>
  <c r="J266" i="60"/>
  <c r="L266" i="60" s="1"/>
  <c r="T265" i="60"/>
  <c r="R265" i="60"/>
  <c r="P265" i="60"/>
  <c r="N265" i="60"/>
  <c r="J265" i="60"/>
  <c r="L265" i="60" s="1"/>
  <c r="T264" i="60"/>
  <c r="R264" i="60"/>
  <c r="P264" i="60"/>
  <c r="N264" i="60"/>
  <c r="J264" i="60"/>
  <c r="L264" i="60" s="1"/>
  <c r="T263" i="60"/>
  <c r="R263" i="60"/>
  <c r="P263" i="60"/>
  <c r="N263" i="60"/>
  <c r="J263" i="60"/>
  <c r="L263" i="60" s="1"/>
  <c r="T262" i="60"/>
  <c r="R262" i="60"/>
  <c r="P262" i="60"/>
  <c r="N262" i="60"/>
  <c r="J262" i="60"/>
  <c r="L262" i="60" s="1"/>
  <c r="T261" i="60"/>
  <c r="R261" i="60"/>
  <c r="P261" i="60"/>
  <c r="N261" i="60"/>
  <c r="J261" i="60"/>
  <c r="L261" i="60" s="1"/>
  <c r="T260" i="60"/>
  <c r="R260" i="60"/>
  <c r="P260" i="60"/>
  <c r="N260" i="60"/>
  <c r="J260" i="60"/>
  <c r="L260" i="60" s="1"/>
  <c r="T259" i="60"/>
  <c r="R259" i="60"/>
  <c r="P259" i="60"/>
  <c r="N259" i="60"/>
  <c r="J259" i="60"/>
  <c r="L259" i="60" s="1"/>
  <c r="T258" i="60"/>
  <c r="R258" i="60"/>
  <c r="P258" i="60"/>
  <c r="N258" i="60"/>
  <c r="J258" i="60"/>
  <c r="L258" i="60" s="1"/>
  <c r="T257" i="60"/>
  <c r="R257" i="60"/>
  <c r="P257" i="60"/>
  <c r="N257" i="60"/>
  <c r="J257" i="60"/>
  <c r="L257" i="60" s="1"/>
  <c r="T256" i="60"/>
  <c r="R256" i="60"/>
  <c r="P256" i="60"/>
  <c r="N256" i="60"/>
  <c r="J256" i="60"/>
  <c r="L256" i="60" s="1"/>
  <c r="T255" i="60"/>
  <c r="R255" i="60"/>
  <c r="P255" i="60"/>
  <c r="N255" i="60"/>
  <c r="J255" i="60"/>
  <c r="L255" i="60" s="1"/>
  <c r="T254" i="60"/>
  <c r="R254" i="60"/>
  <c r="P254" i="60"/>
  <c r="N254" i="60"/>
  <c r="J254" i="60"/>
  <c r="L254" i="60" s="1"/>
  <c r="T253" i="60"/>
  <c r="R253" i="60"/>
  <c r="P253" i="60"/>
  <c r="N253" i="60"/>
  <c r="J253" i="60"/>
  <c r="L253" i="60" s="1"/>
  <c r="T252" i="60"/>
  <c r="R252" i="60"/>
  <c r="P252" i="60"/>
  <c r="N252" i="60"/>
  <c r="J252" i="60"/>
  <c r="L252" i="60" s="1"/>
  <c r="T251" i="60"/>
  <c r="R251" i="60"/>
  <c r="P251" i="60"/>
  <c r="N251" i="60"/>
  <c r="J251" i="60"/>
  <c r="L251" i="60" s="1"/>
  <c r="T250" i="60"/>
  <c r="R250" i="60"/>
  <c r="P250" i="60"/>
  <c r="N250" i="60"/>
  <c r="J250" i="60"/>
  <c r="L250" i="60" s="1"/>
  <c r="T249" i="60"/>
  <c r="R249" i="60"/>
  <c r="P249" i="60"/>
  <c r="N249" i="60"/>
  <c r="J249" i="60"/>
  <c r="L249" i="60" s="1"/>
  <c r="T248" i="60"/>
  <c r="R248" i="60"/>
  <c r="P248" i="60"/>
  <c r="N248" i="60"/>
  <c r="J248" i="60"/>
  <c r="L248" i="60" s="1"/>
  <c r="T247" i="60"/>
  <c r="R247" i="60"/>
  <c r="P247" i="60"/>
  <c r="N247" i="60"/>
  <c r="J247" i="60"/>
  <c r="L247" i="60" s="1"/>
  <c r="T246" i="60"/>
  <c r="R246" i="60"/>
  <c r="P246" i="60"/>
  <c r="N246" i="60"/>
  <c r="J246" i="60"/>
  <c r="L246" i="60" s="1"/>
  <c r="T245" i="60"/>
  <c r="R245" i="60"/>
  <c r="P245" i="60"/>
  <c r="N245" i="60"/>
  <c r="J245" i="60"/>
  <c r="L245" i="60" s="1"/>
  <c r="T244" i="60"/>
  <c r="R244" i="60"/>
  <c r="P244" i="60"/>
  <c r="N244" i="60"/>
  <c r="J244" i="60"/>
  <c r="L244" i="60" s="1"/>
  <c r="T243" i="60"/>
  <c r="R243" i="60"/>
  <c r="P243" i="60"/>
  <c r="N243" i="60"/>
  <c r="J243" i="60"/>
  <c r="L243" i="60" s="1"/>
  <c r="T242" i="60"/>
  <c r="R242" i="60"/>
  <c r="P242" i="60"/>
  <c r="N242" i="60"/>
  <c r="J242" i="60"/>
  <c r="L242" i="60" s="1"/>
  <c r="T241" i="60"/>
  <c r="R241" i="60"/>
  <c r="P241" i="60"/>
  <c r="N241" i="60"/>
  <c r="J241" i="60"/>
  <c r="L241" i="60" s="1"/>
  <c r="T240" i="60"/>
  <c r="R240" i="60"/>
  <c r="P240" i="60"/>
  <c r="N240" i="60"/>
  <c r="J240" i="60"/>
  <c r="L240" i="60" s="1"/>
  <c r="T239" i="60"/>
  <c r="R239" i="60"/>
  <c r="P239" i="60"/>
  <c r="N239" i="60"/>
  <c r="J239" i="60"/>
  <c r="L239" i="60" s="1"/>
  <c r="T238" i="60"/>
  <c r="R238" i="60"/>
  <c r="P238" i="60"/>
  <c r="N238" i="60"/>
  <c r="J238" i="60"/>
  <c r="L238" i="60" s="1"/>
  <c r="T237" i="60"/>
  <c r="R237" i="60"/>
  <c r="P237" i="60"/>
  <c r="N237" i="60"/>
  <c r="J237" i="60"/>
  <c r="L237" i="60" s="1"/>
  <c r="T236" i="60"/>
  <c r="R236" i="60"/>
  <c r="P236" i="60"/>
  <c r="N236" i="60"/>
  <c r="J236" i="60"/>
  <c r="L236" i="60" s="1"/>
  <c r="T235" i="60"/>
  <c r="R235" i="60"/>
  <c r="P235" i="60"/>
  <c r="N235" i="60"/>
  <c r="J235" i="60"/>
  <c r="L235" i="60" s="1"/>
  <c r="T234" i="60"/>
  <c r="R234" i="60"/>
  <c r="P234" i="60"/>
  <c r="N234" i="60"/>
  <c r="J234" i="60"/>
  <c r="L234" i="60" s="1"/>
  <c r="T233" i="60"/>
  <c r="R233" i="60"/>
  <c r="P233" i="60"/>
  <c r="N233" i="60"/>
  <c r="J233" i="60"/>
  <c r="L233" i="60" s="1"/>
  <c r="T232" i="60"/>
  <c r="R232" i="60"/>
  <c r="P232" i="60"/>
  <c r="N232" i="60"/>
  <c r="J232" i="60"/>
  <c r="L232" i="60" s="1"/>
  <c r="T231" i="60"/>
  <c r="R231" i="60"/>
  <c r="P231" i="60"/>
  <c r="N231" i="60"/>
  <c r="J231" i="60"/>
  <c r="L231" i="60" s="1"/>
  <c r="T230" i="60"/>
  <c r="R230" i="60"/>
  <c r="P230" i="60"/>
  <c r="N230" i="60"/>
  <c r="J230" i="60"/>
  <c r="L230" i="60" s="1"/>
  <c r="T229" i="60"/>
  <c r="R229" i="60"/>
  <c r="P229" i="60"/>
  <c r="N229" i="60"/>
  <c r="J229" i="60"/>
  <c r="L229" i="60" s="1"/>
  <c r="T228" i="60"/>
  <c r="R228" i="60"/>
  <c r="P228" i="60"/>
  <c r="N228" i="60"/>
  <c r="J228" i="60"/>
  <c r="L228" i="60" s="1"/>
  <c r="T227" i="60"/>
  <c r="R227" i="60"/>
  <c r="P227" i="60"/>
  <c r="N227" i="60"/>
  <c r="J227" i="60"/>
  <c r="L227" i="60" s="1"/>
  <c r="T226" i="60"/>
  <c r="R226" i="60"/>
  <c r="P226" i="60"/>
  <c r="N226" i="60"/>
  <c r="J226" i="60"/>
  <c r="L226" i="60" s="1"/>
  <c r="T225" i="60"/>
  <c r="R225" i="60"/>
  <c r="P225" i="60"/>
  <c r="N225" i="60"/>
  <c r="J225" i="60"/>
  <c r="L225" i="60" s="1"/>
  <c r="T224" i="60"/>
  <c r="R224" i="60"/>
  <c r="P224" i="60"/>
  <c r="N224" i="60"/>
  <c r="J224" i="60"/>
  <c r="L224" i="60" s="1"/>
  <c r="T223" i="60"/>
  <c r="R223" i="60"/>
  <c r="P223" i="60"/>
  <c r="N223" i="60"/>
  <c r="J223" i="60"/>
  <c r="L223" i="60" s="1"/>
  <c r="T222" i="60"/>
  <c r="R222" i="60"/>
  <c r="P222" i="60"/>
  <c r="N222" i="60"/>
  <c r="L222" i="60"/>
  <c r="J222" i="60"/>
  <c r="T221" i="60"/>
  <c r="R221" i="60"/>
  <c r="P221" i="60"/>
  <c r="N221" i="60"/>
  <c r="J221" i="60"/>
  <c r="L221" i="60" s="1"/>
  <c r="T220" i="60"/>
  <c r="R220" i="60"/>
  <c r="P220" i="60"/>
  <c r="N220" i="60"/>
  <c r="J220" i="60"/>
  <c r="L220" i="60" s="1"/>
  <c r="T219" i="60"/>
  <c r="R219" i="60"/>
  <c r="P219" i="60"/>
  <c r="N219" i="60"/>
  <c r="J219" i="60"/>
  <c r="L219" i="60" s="1"/>
  <c r="T218" i="60"/>
  <c r="R218" i="60"/>
  <c r="P218" i="60"/>
  <c r="N218" i="60"/>
  <c r="J218" i="60"/>
  <c r="L218" i="60" s="1"/>
  <c r="T217" i="60"/>
  <c r="R217" i="60"/>
  <c r="P217" i="60"/>
  <c r="N217" i="60"/>
  <c r="J217" i="60"/>
  <c r="L217" i="60" s="1"/>
  <c r="T216" i="60"/>
  <c r="R216" i="60"/>
  <c r="P216" i="60"/>
  <c r="N216" i="60"/>
  <c r="J216" i="60"/>
  <c r="L216" i="60" s="1"/>
  <c r="T215" i="60"/>
  <c r="R215" i="60"/>
  <c r="P215" i="60"/>
  <c r="N215" i="60"/>
  <c r="J215" i="60"/>
  <c r="L215" i="60" s="1"/>
  <c r="T214" i="60"/>
  <c r="R214" i="60"/>
  <c r="P214" i="60"/>
  <c r="N214" i="60"/>
  <c r="J214" i="60"/>
  <c r="L214" i="60" s="1"/>
  <c r="T213" i="60"/>
  <c r="R213" i="60"/>
  <c r="P213" i="60"/>
  <c r="N213" i="60"/>
  <c r="J213" i="60"/>
  <c r="L213" i="60" s="1"/>
  <c r="T212" i="60"/>
  <c r="R212" i="60"/>
  <c r="P212" i="60"/>
  <c r="N212" i="60"/>
  <c r="J212" i="60"/>
  <c r="L212" i="60" s="1"/>
  <c r="T211" i="60"/>
  <c r="R211" i="60"/>
  <c r="P211" i="60"/>
  <c r="N211" i="60"/>
  <c r="J211" i="60"/>
  <c r="L211" i="60" s="1"/>
  <c r="T210" i="60"/>
  <c r="R210" i="60"/>
  <c r="P210" i="60"/>
  <c r="N210" i="60"/>
  <c r="J210" i="60"/>
  <c r="L210" i="60" s="1"/>
  <c r="T209" i="60"/>
  <c r="R209" i="60"/>
  <c r="P209" i="60"/>
  <c r="N209" i="60"/>
  <c r="J209" i="60"/>
  <c r="L209" i="60" s="1"/>
  <c r="T208" i="60"/>
  <c r="R208" i="60"/>
  <c r="P208" i="60"/>
  <c r="N208" i="60"/>
  <c r="J208" i="60"/>
  <c r="L208" i="60" s="1"/>
  <c r="T207" i="60"/>
  <c r="R207" i="60"/>
  <c r="P207" i="60"/>
  <c r="N207" i="60"/>
  <c r="J207" i="60"/>
  <c r="L207" i="60" s="1"/>
  <c r="T206" i="60"/>
  <c r="R206" i="60"/>
  <c r="P206" i="60"/>
  <c r="N206" i="60"/>
  <c r="J206" i="60"/>
  <c r="L206" i="60" s="1"/>
  <c r="T205" i="60"/>
  <c r="R205" i="60"/>
  <c r="P205" i="60"/>
  <c r="N205" i="60"/>
  <c r="J205" i="60"/>
  <c r="L205" i="60" s="1"/>
  <c r="T204" i="60"/>
  <c r="R204" i="60"/>
  <c r="P204" i="60"/>
  <c r="N204" i="60"/>
  <c r="J204" i="60"/>
  <c r="L204" i="60" s="1"/>
  <c r="T203" i="60"/>
  <c r="R203" i="60"/>
  <c r="P203" i="60"/>
  <c r="N203" i="60"/>
  <c r="J203" i="60"/>
  <c r="L203" i="60" s="1"/>
  <c r="T202" i="60"/>
  <c r="R202" i="60"/>
  <c r="P202" i="60"/>
  <c r="N202" i="60"/>
  <c r="J202" i="60"/>
  <c r="L202" i="60" s="1"/>
  <c r="T201" i="60"/>
  <c r="R201" i="60"/>
  <c r="P201" i="60"/>
  <c r="N201" i="60"/>
  <c r="J201" i="60"/>
  <c r="L201" i="60" s="1"/>
  <c r="T200" i="60"/>
  <c r="R200" i="60"/>
  <c r="P200" i="60"/>
  <c r="N200" i="60"/>
  <c r="J200" i="60"/>
  <c r="L200" i="60" s="1"/>
  <c r="T199" i="60"/>
  <c r="R199" i="60"/>
  <c r="P199" i="60"/>
  <c r="N199" i="60"/>
  <c r="J199" i="60"/>
  <c r="L199" i="60" s="1"/>
  <c r="T198" i="60"/>
  <c r="R198" i="60"/>
  <c r="P198" i="60"/>
  <c r="N198" i="60"/>
  <c r="J198" i="60"/>
  <c r="L198" i="60" s="1"/>
  <c r="T197" i="60"/>
  <c r="R197" i="60"/>
  <c r="P197" i="60"/>
  <c r="N197" i="60"/>
  <c r="J197" i="60"/>
  <c r="L197" i="60" s="1"/>
  <c r="T196" i="60"/>
  <c r="R196" i="60"/>
  <c r="P196" i="60"/>
  <c r="N196" i="60"/>
  <c r="J196" i="60"/>
  <c r="L196" i="60" s="1"/>
  <c r="T195" i="60"/>
  <c r="R195" i="60"/>
  <c r="P195" i="60"/>
  <c r="N195" i="60"/>
  <c r="J195" i="60"/>
  <c r="L195" i="60" s="1"/>
  <c r="T194" i="60"/>
  <c r="R194" i="60"/>
  <c r="P194" i="60"/>
  <c r="N194" i="60"/>
  <c r="J194" i="60"/>
  <c r="L194" i="60" s="1"/>
  <c r="T193" i="60"/>
  <c r="R193" i="60"/>
  <c r="P193" i="60"/>
  <c r="N193" i="60"/>
  <c r="J193" i="60"/>
  <c r="L193" i="60" s="1"/>
  <c r="T192" i="60"/>
  <c r="R192" i="60"/>
  <c r="P192" i="60"/>
  <c r="N192" i="60"/>
  <c r="J192" i="60"/>
  <c r="L192" i="60" s="1"/>
  <c r="T191" i="60"/>
  <c r="R191" i="60"/>
  <c r="P191" i="60"/>
  <c r="N191" i="60"/>
  <c r="J191" i="60"/>
  <c r="L191" i="60" s="1"/>
  <c r="T190" i="60"/>
  <c r="R190" i="60"/>
  <c r="P190" i="60"/>
  <c r="N190" i="60"/>
  <c r="J190" i="60"/>
  <c r="L190" i="60" s="1"/>
  <c r="T189" i="60"/>
  <c r="R189" i="60"/>
  <c r="P189" i="60"/>
  <c r="N189" i="60"/>
  <c r="J189" i="60"/>
  <c r="L189" i="60" s="1"/>
  <c r="T188" i="60"/>
  <c r="R188" i="60"/>
  <c r="P188" i="60"/>
  <c r="N188" i="60"/>
  <c r="J188" i="60"/>
  <c r="L188" i="60" s="1"/>
  <c r="T187" i="60"/>
  <c r="R187" i="60"/>
  <c r="P187" i="60"/>
  <c r="N187" i="60"/>
  <c r="J187" i="60"/>
  <c r="L187" i="60" s="1"/>
  <c r="T186" i="60"/>
  <c r="R186" i="60"/>
  <c r="P186" i="60"/>
  <c r="N186" i="60"/>
  <c r="J186" i="60"/>
  <c r="L186" i="60" s="1"/>
  <c r="T185" i="60"/>
  <c r="R185" i="60"/>
  <c r="P185" i="60"/>
  <c r="N185" i="60"/>
  <c r="J185" i="60"/>
  <c r="L185" i="60" s="1"/>
  <c r="T184" i="60"/>
  <c r="R184" i="60"/>
  <c r="P184" i="60"/>
  <c r="N184" i="60"/>
  <c r="J184" i="60"/>
  <c r="L184" i="60" s="1"/>
  <c r="T183" i="60"/>
  <c r="R183" i="60"/>
  <c r="P183" i="60"/>
  <c r="N183" i="60"/>
  <c r="J183" i="60"/>
  <c r="L183" i="60" s="1"/>
  <c r="T182" i="60"/>
  <c r="R182" i="60"/>
  <c r="P182" i="60"/>
  <c r="N182" i="60"/>
  <c r="J182" i="60"/>
  <c r="L182" i="60" s="1"/>
  <c r="T181" i="60"/>
  <c r="R181" i="60"/>
  <c r="P181" i="60"/>
  <c r="N181" i="60"/>
  <c r="J181" i="60"/>
  <c r="L181" i="60" s="1"/>
  <c r="T180" i="60"/>
  <c r="R180" i="60"/>
  <c r="P180" i="60"/>
  <c r="N180" i="60"/>
  <c r="J180" i="60"/>
  <c r="L180" i="60" s="1"/>
  <c r="T179" i="60"/>
  <c r="R179" i="60"/>
  <c r="P179" i="60"/>
  <c r="N179" i="60"/>
  <c r="J179" i="60"/>
  <c r="L179" i="60" s="1"/>
  <c r="T178" i="60"/>
  <c r="R178" i="60"/>
  <c r="P178" i="60"/>
  <c r="N178" i="60"/>
  <c r="J178" i="60"/>
  <c r="L178" i="60" s="1"/>
  <c r="T177" i="60"/>
  <c r="R177" i="60"/>
  <c r="P177" i="60"/>
  <c r="N177" i="60"/>
  <c r="J177" i="60"/>
  <c r="L177" i="60" s="1"/>
  <c r="T176" i="60"/>
  <c r="R176" i="60"/>
  <c r="P176" i="60"/>
  <c r="N176" i="60"/>
  <c r="J176" i="60"/>
  <c r="L176" i="60" s="1"/>
  <c r="T175" i="60"/>
  <c r="R175" i="60"/>
  <c r="P175" i="60"/>
  <c r="N175" i="60"/>
  <c r="J175" i="60"/>
  <c r="L175" i="60" s="1"/>
  <c r="T174" i="60"/>
  <c r="R174" i="60"/>
  <c r="P174" i="60"/>
  <c r="N174" i="60"/>
  <c r="J174" i="60"/>
  <c r="L174" i="60" s="1"/>
  <c r="T173" i="60"/>
  <c r="R173" i="60"/>
  <c r="P173" i="60"/>
  <c r="N173" i="60"/>
  <c r="J173" i="60"/>
  <c r="L173" i="60" s="1"/>
  <c r="T172" i="60"/>
  <c r="R172" i="60"/>
  <c r="P172" i="60"/>
  <c r="N172" i="60"/>
  <c r="J172" i="60"/>
  <c r="L172" i="60" s="1"/>
  <c r="T171" i="60"/>
  <c r="R171" i="60"/>
  <c r="P171" i="60"/>
  <c r="N171" i="60"/>
  <c r="J171" i="60"/>
  <c r="L171" i="60" s="1"/>
  <c r="T170" i="60"/>
  <c r="R170" i="60"/>
  <c r="P170" i="60"/>
  <c r="N170" i="60"/>
  <c r="J170" i="60"/>
  <c r="L170" i="60" s="1"/>
  <c r="T169" i="60"/>
  <c r="R169" i="60"/>
  <c r="P169" i="60"/>
  <c r="N169" i="60"/>
  <c r="J169" i="60"/>
  <c r="L169" i="60" s="1"/>
  <c r="T168" i="60"/>
  <c r="R168" i="60"/>
  <c r="P168" i="60"/>
  <c r="N168" i="60"/>
  <c r="J168" i="60"/>
  <c r="L168" i="60" s="1"/>
  <c r="T167" i="60"/>
  <c r="R167" i="60"/>
  <c r="P167" i="60"/>
  <c r="N167" i="60"/>
  <c r="J167" i="60"/>
  <c r="L167" i="60" s="1"/>
  <c r="T166" i="60"/>
  <c r="R166" i="60"/>
  <c r="P166" i="60"/>
  <c r="N166" i="60"/>
  <c r="J166" i="60"/>
  <c r="L166" i="60" s="1"/>
  <c r="T165" i="60"/>
  <c r="R165" i="60"/>
  <c r="P165" i="60"/>
  <c r="N165" i="60"/>
  <c r="J165" i="60"/>
  <c r="L165" i="60" s="1"/>
  <c r="T164" i="60"/>
  <c r="R164" i="60"/>
  <c r="P164" i="60"/>
  <c r="N164" i="60"/>
  <c r="J164" i="60"/>
  <c r="L164" i="60" s="1"/>
  <c r="T163" i="60"/>
  <c r="R163" i="60"/>
  <c r="P163" i="60"/>
  <c r="N163" i="60"/>
  <c r="J163" i="60"/>
  <c r="L163" i="60" s="1"/>
  <c r="T162" i="60"/>
  <c r="R162" i="60"/>
  <c r="P162" i="60"/>
  <c r="N162" i="60"/>
  <c r="J162" i="60"/>
  <c r="L162" i="60" s="1"/>
  <c r="T161" i="60"/>
  <c r="R161" i="60"/>
  <c r="P161" i="60"/>
  <c r="N161" i="60"/>
  <c r="J161" i="60"/>
  <c r="L161" i="60" s="1"/>
  <c r="T160" i="60"/>
  <c r="R160" i="60"/>
  <c r="P160" i="60"/>
  <c r="N160" i="60"/>
  <c r="J160" i="60"/>
  <c r="L160" i="60" s="1"/>
  <c r="T159" i="60"/>
  <c r="R159" i="60"/>
  <c r="P159" i="60"/>
  <c r="N159" i="60"/>
  <c r="J159" i="60"/>
  <c r="L159" i="60" s="1"/>
  <c r="T158" i="60"/>
  <c r="R158" i="60"/>
  <c r="P158" i="60"/>
  <c r="N158" i="60"/>
  <c r="J158" i="60"/>
  <c r="L158" i="60" s="1"/>
  <c r="T157" i="60"/>
  <c r="R157" i="60"/>
  <c r="P157" i="60"/>
  <c r="N157" i="60"/>
  <c r="J157" i="60"/>
  <c r="L157" i="60" s="1"/>
  <c r="T156" i="60"/>
  <c r="R156" i="60"/>
  <c r="P156" i="60"/>
  <c r="N156" i="60"/>
  <c r="J156" i="60"/>
  <c r="L156" i="60" s="1"/>
  <c r="T155" i="60"/>
  <c r="R155" i="60"/>
  <c r="P155" i="60"/>
  <c r="N155" i="60"/>
  <c r="J155" i="60"/>
  <c r="L155" i="60" s="1"/>
  <c r="T154" i="60"/>
  <c r="R154" i="60"/>
  <c r="P154" i="60"/>
  <c r="N154" i="60"/>
  <c r="J154" i="60"/>
  <c r="L154" i="60" s="1"/>
  <c r="T153" i="60"/>
  <c r="R153" i="60"/>
  <c r="P153" i="60"/>
  <c r="N153" i="60"/>
  <c r="J153" i="60"/>
  <c r="L153" i="60" s="1"/>
  <c r="T152" i="60"/>
  <c r="R152" i="60"/>
  <c r="P152" i="60"/>
  <c r="N152" i="60"/>
  <c r="J152" i="60"/>
  <c r="L152" i="60" s="1"/>
  <c r="T151" i="60"/>
  <c r="R151" i="60"/>
  <c r="P151" i="60"/>
  <c r="N151" i="60"/>
  <c r="J151" i="60"/>
  <c r="L151" i="60" s="1"/>
  <c r="T150" i="60"/>
  <c r="R150" i="60"/>
  <c r="P150" i="60"/>
  <c r="N150" i="60"/>
  <c r="J150" i="60"/>
  <c r="L150" i="60" s="1"/>
  <c r="T149" i="60"/>
  <c r="R149" i="60"/>
  <c r="P149" i="60"/>
  <c r="N149" i="60"/>
  <c r="J149" i="60"/>
  <c r="L149" i="60" s="1"/>
  <c r="T148" i="60"/>
  <c r="R148" i="60"/>
  <c r="P148" i="60"/>
  <c r="N148" i="60"/>
  <c r="J148" i="60"/>
  <c r="L148" i="60" s="1"/>
  <c r="T147" i="60"/>
  <c r="R147" i="60"/>
  <c r="P147" i="60"/>
  <c r="N147" i="60"/>
  <c r="J147" i="60"/>
  <c r="L147" i="60" s="1"/>
  <c r="T146" i="60"/>
  <c r="R146" i="60"/>
  <c r="P146" i="60"/>
  <c r="N146" i="60"/>
  <c r="J146" i="60"/>
  <c r="L146" i="60" s="1"/>
  <c r="T145" i="60"/>
  <c r="R145" i="60"/>
  <c r="P145" i="60"/>
  <c r="N145" i="60"/>
  <c r="J145" i="60"/>
  <c r="L145" i="60" s="1"/>
  <c r="T144" i="60"/>
  <c r="R144" i="60"/>
  <c r="P144" i="60"/>
  <c r="N144" i="60"/>
  <c r="J144" i="60"/>
  <c r="L144" i="60" s="1"/>
  <c r="T143" i="60"/>
  <c r="R143" i="60"/>
  <c r="P143" i="60"/>
  <c r="N143" i="60"/>
  <c r="J143" i="60"/>
  <c r="L143" i="60" s="1"/>
  <c r="T142" i="60"/>
  <c r="R142" i="60"/>
  <c r="P142" i="60"/>
  <c r="N142" i="60"/>
  <c r="J142" i="60"/>
  <c r="L142" i="60" s="1"/>
  <c r="T141" i="60"/>
  <c r="R141" i="60"/>
  <c r="P141" i="60"/>
  <c r="N141" i="60"/>
  <c r="J141" i="60"/>
  <c r="L141" i="60" s="1"/>
  <c r="T140" i="60"/>
  <c r="R140" i="60"/>
  <c r="P140" i="60"/>
  <c r="N140" i="60"/>
  <c r="J140" i="60"/>
  <c r="L140" i="60" s="1"/>
  <c r="T139" i="60"/>
  <c r="R139" i="60"/>
  <c r="P139" i="60"/>
  <c r="N139" i="60"/>
  <c r="J139" i="60"/>
  <c r="L139" i="60" s="1"/>
  <c r="T138" i="60"/>
  <c r="R138" i="60"/>
  <c r="P138" i="60"/>
  <c r="N138" i="60"/>
  <c r="J138" i="60"/>
  <c r="L138" i="60" s="1"/>
  <c r="T137" i="60"/>
  <c r="R137" i="60"/>
  <c r="P137" i="60"/>
  <c r="N137" i="60"/>
  <c r="J137" i="60"/>
  <c r="L137" i="60" s="1"/>
  <c r="T136" i="60"/>
  <c r="R136" i="60"/>
  <c r="P136" i="60"/>
  <c r="N136" i="60"/>
  <c r="J136" i="60"/>
  <c r="L136" i="60" s="1"/>
  <c r="T135" i="60"/>
  <c r="R135" i="60"/>
  <c r="P135" i="60"/>
  <c r="N135" i="60"/>
  <c r="J135" i="60"/>
  <c r="L135" i="60" s="1"/>
  <c r="T134" i="60"/>
  <c r="R134" i="60"/>
  <c r="P134" i="60"/>
  <c r="N134" i="60"/>
  <c r="J134" i="60"/>
  <c r="L134" i="60" s="1"/>
  <c r="T133" i="60"/>
  <c r="R133" i="60"/>
  <c r="P133" i="60"/>
  <c r="N133" i="60"/>
  <c r="J133" i="60"/>
  <c r="L133" i="60" s="1"/>
  <c r="T132" i="60"/>
  <c r="R132" i="60"/>
  <c r="P132" i="60"/>
  <c r="N132" i="60"/>
  <c r="J132" i="60"/>
  <c r="L132" i="60" s="1"/>
  <c r="T131" i="60"/>
  <c r="R131" i="60"/>
  <c r="P131" i="60"/>
  <c r="N131" i="60"/>
  <c r="J131" i="60"/>
  <c r="L131" i="60" s="1"/>
  <c r="T130" i="60"/>
  <c r="R130" i="60"/>
  <c r="P130" i="60"/>
  <c r="N130" i="60"/>
  <c r="J130" i="60"/>
  <c r="L130" i="60" s="1"/>
  <c r="T129" i="60"/>
  <c r="R129" i="60"/>
  <c r="P129" i="60"/>
  <c r="N129" i="60"/>
  <c r="L129" i="60"/>
  <c r="J129" i="60"/>
  <c r="T128" i="60"/>
  <c r="R128" i="60"/>
  <c r="P128" i="60"/>
  <c r="N128" i="60"/>
  <c r="J128" i="60"/>
  <c r="L128" i="60" s="1"/>
  <c r="T127" i="60"/>
  <c r="R127" i="60"/>
  <c r="P127" i="60"/>
  <c r="N127" i="60"/>
  <c r="J127" i="60"/>
  <c r="L127" i="60" s="1"/>
  <c r="T126" i="60"/>
  <c r="R126" i="60"/>
  <c r="P126" i="60"/>
  <c r="N126" i="60"/>
  <c r="J126" i="60"/>
  <c r="L126" i="60" s="1"/>
  <c r="T125" i="60"/>
  <c r="R125" i="60"/>
  <c r="P125" i="60"/>
  <c r="N125" i="60"/>
  <c r="J125" i="60"/>
  <c r="L125" i="60" s="1"/>
  <c r="T124" i="60"/>
  <c r="R124" i="60"/>
  <c r="P124" i="60"/>
  <c r="N124" i="60"/>
  <c r="J124" i="60"/>
  <c r="L124" i="60" s="1"/>
  <c r="T123" i="60"/>
  <c r="R123" i="60"/>
  <c r="P123" i="60"/>
  <c r="N123" i="60"/>
  <c r="J123" i="60"/>
  <c r="L123" i="60" s="1"/>
  <c r="T122" i="60"/>
  <c r="R122" i="60"/>
  <c r="P122" i="60"/>
  <c r="N122" i="60"/>
  <c r="J122" i="60"/>
  <c r="L122" i="60" s="1"/>
  <c r="T121" i="60"/>
  <c r="R121" i="60"/>
  <c r="P121" i="60"/>
  <c r="N121" i="60"/>
  <c r="J121" i="60"/>
  <c r="L121" i="60" s="1"/>
  <c r="T120" i="60"/>
  <c r="R120" i="60"/>
  <c r="P120" i="60"/>
  <c r="N120" i="60"/>
  <c r="J120" i="60"/>
  <c r="L120" i="60" s="1"/>
  <c r="T119" i="60"/>
  <c r="R119" i="60"/>
  <c r="P119" i="60"/>
  <c r="N119" i="60"/>
  <c r="J119" i="60"/>
  <c r="L119" i="60" s="1"/>
  <c r="T118" i="60"/>
  <c r="R118" i="60"/>
  <c r="P118" i="60"/>
  <c r="N118" i="60"/>
  <c r="J118" i="60"/>
  <c r="L118" i="60" s="1"/>
  <c r="T117" i="60"/>
  <c r="R117" i="60"/>
  <c r="P117" i="60"/>
  <c r="N117" i="60"/>
  <c r="J117" i="60"/>
  <c r="L117" i="60" s="1"/>
  <c r="T116" i="60"/>
  <c r="R116" i="60"/>
  <c r="P116" i="60"/>
  <c r="N116" i="60"/>
  <c r="J116" i="60"/>
  <c r="L116" i="60" s="1"/>
  <c r="T115" i="60"/>
  <c r="R115" i="60"/>
  <c r="P115" i="60"/>
  <c r="N115" i="60"/>
  <c r="J115" i="60"/>
  <c r="L115" i="60" s="1"/>
  <c r="T114" i="60"/>
  <c r="R114" i="60"/>
  <c r="P114" i="60"/>
  <c r="N114" i="60"/>
  <c r="J114" i="60"/>
  <c r="L114" i="60" s="1"/>
  <c r="T113" i="60"/>
  <c r="R113" i="60"/>
  <c r="P113" i="60"/>
  <c r="N113" i="60"/>
  <c r="J113" i="60"/>
  <c r="L113" i="60" s="1"/>
  <c r="T112" i="60"/>
  <c r="R112" i="60"/>
  <c r="P112" i="60"/>
  <c r="N112" i="60"/>
  <c r="J112" i="60"/>
  <c r="L112" i="60" s="1"/>
  <c r="T111" i="60"/>
  <c r="R111" i="60"/>
  <c r="P111" i="60"/>
  <c r="N111" i="60"/>
  <c r="J111" i="60"/>
  <c r="L111" i="60" s="1"/>
  <c r="T110" i="60"/>
  <c r="R110" i="60"/>
  <c r="P110" i="60"/>
  <c r="N110" i="60"/>
  <c r="J110" i="60"/>
  <c r="L110" i="60" s="1"/>
  <c r="T109" i="60"/>
  <c r="R109" i="60"/>
  <c r="P109" i="60"/>
  <c r="N109" i="60"/>
  <c r="J109" i="60"/>
  <c r="L109" i="60" s="1"/>
  <c r="T108" i="60"/>
  <c r="R108" i="60"/>
  <c r="P108" i="60"/>
  <c r="N108" i="60"/>
  <c r="J108" i="60"/>
  <c r="L108" i="60" s="1"/>
  <c r="T107" i="60"/>
  <c r="R107" i="60"/>
  <c r="P107" i="60"/>
  <c r="N107" i="60"/>
  <c r="J107" i="60"/>
  <c r="L107" i="60" s="1"/>
  <c r="T106" i="60"/>
  <c r="R106" i="60"/>
  <c r="P106" i="60"/>
  <c r="N106" i="60"/>
  <c r="J106" i="60"/>
  <c r="L106" i="60" s="1"/>
  <c r="T105" i="60"/>
  <c r="R105" i="60"/>
  <c r="P105" i="60"/>
  <c r="N105" i="60"/>
  <c r="J105" i="60"/>
  <c r="L105" i="60" s="1"/>
  <c r="T104" i="60"/>
  <c r="R104" i="60"/>
  <c r="P104" i="60"/>
  <c r="N104" i="60"/>
  <c r="J104" i="60"/>
  <c r="L104" i="60" s="1"/>
  <c r="T103" i="60"/>
  <c r="R103" i="60"/>
  <c r="P103" i="60"/>
  <c r="N103" i="60"/>
  <c r="J103" i="60"/>
  <c r="L103" i="60" s="1"/>
  <c r="T102" i="60"/>
  <c r="R102" i="60"/>
  <c r="P102" i="60"/>
  <c r="N102" i="60"/>
  <c r="J102" i="60"/>
  <c r="L102" i="60" s="1"/>
  <c r="T101" i="60"/>
  <c r="R101" i="60"/>
  <c r="P101" i="60"/>
  <c r="N101" i="60"/>
  <c r="J101" i="60"/>
  <c r="L101" i="60" s="1"/>
  <c r="T100" i="60"/>
  <c r="R100" i="60"/>
  <c r="P100" i="60"/>
  <c r="N100" i="60"/>
  <c r="J100" i="60"/>
  <c r="L100" i="60" s="1"/>
  <c r="T99" i="60"/>
  <c r="R99" i="60"/>
  <c r="P99" i="60"/>
  <c r="N99" i="60"/>
  <c r="J99" i="60"/>
  <c r="L99" i="60" s="1"/>
  <c r="T98" i="60"/>
  <c r="R98" i="60"/>
  <c r="P98" i="60"/>
  <c r="N98" i="60"/>
  <c r="J98" i="60"/>
  <c r="L98" i="60" s="1"/>
  <c r="T97" i="60"/>
  <c r="R97" i="60"/>
  <c r="P97" i="60"/>
  <c r="N97" i="60"/>
  <c r="L97" i="60"/>
  <c r="J97" i="60"/>
  <c r="T96" i="60"/>
  <c r="R96" i="60"/>
  <c r="P96" i="60"/>
  <c r="N96" i="60"/>
  <c r="J96" i="60"/>
  <c r="L96" i="60" s="1"/>
  <c r="T95" i="60"/>
  <c r="R95" i="60"/>
  <c r="P95" i="60"/>
  <c r="N95" i="60"/>
  <c r="J95" i="60"/>
  <c r="L95" i="60" s="1"/>
  <c r="T94" i="60"/>
  <c r="R94" i="60"/>
  <c r="P94" i="60"/>
  <c r="N94" i="60"/>
  <c r="J94" i="60"/>
  <c r="L94" i="60" s="1"/>
  <c r="T93" i="60"/>
  <c r="R93" i="60"/>
  <c r="P93" i="60"/>
  <c r="N93" i="60"/>
  <c r="J93" i="60"/>
  <c r="L93" i="60" s="1"/>
  <c r="T92" i="60"/>
  <c r="R92" i="60"/>
  <c r="P92" i="60"/>
  <c r="N92" i="60"/>
  <c r="J92" i="60"/>
  <c r="L92" i="60" s="1"/>
  <c r="T91" i="60"/>
  <c r="R91" i="60"/>
  <c r="P91" i="60"/>
  <c r="N91" i="60"/>
  <c r="J91" i="60"/>
  <c r="L91" i="60" s="1"/>
  <c r="T90" i="60"/>
  <c r="R90" i="60"/>
  <c r="P90" i="60"/>
  <c r="N90" i="60"/>
  <c r="J90" i="60"/>
  <c r="L90" i="60" s="1"/>
  <c r="T89" i="60"/>
  <c r="R89" i="60"/>
  <c r="P89" i="60"/>
  <c r="N89" i="60"/>
  <c r="J89" i="60"/>
  <c r="L89" i="60" s="1"/>
  <c r="T88" i="60"/>
  <c r="R88" i="60"/>
  <c r="P88" i="60"/>
  <c r="N88" i="60"/>
  <c r="J88" i="60"/>
  <c r="L88" i="60" s="1"/>
  <c r="T87" i="60"/>
  <c r="R87" i="60"/>
  <c r="P87" i="60"/>
  <c r="N87" i="60"/>
  <c r="J87" i="60"/>
  <c r="L87" i="60" s="1"/>
  <c r="T86" i="60"/>
  <c r="R86" i="60"/>
  <c r="P86" i="60"/>
  <c r="N86" i="60"/>
  <c r="J86" i="60"/>
  <c r="L86" i="60" s="1"/>
  <c r="T85" i="60"/>
  <c r="R85" i="60"/>
  <c r="P85" i="60"/>
  <c r="N85" i="60"/>
  <c r="J85" i="60"/>
  <c r="L85" i="60" s="1"/>
  <c r="T84" i="60"/>
  <c r="R84" i="60"/>
  <c r="P84" i="60"/>
  <c r="N84" i="60"/>
  <c r="J84" i="60"/>
  <c r="L84" i="60" s="1"/>
  <c r="T83" i="60"/>
  <c r="R83" i="60"/>
  <c r="P83" i="60"/>
  <c r="N83" i="60"/>
  <c r="J83" i="60"/>
  <c r="L83" i="60" s="1"/>
  <c r="T82" i="60"/>
  <c r="R82" i="60"/>
  <c r="P82" i="60"/>
  <c r="N82" i="60"/>
  <c r="J82" i="60"/>
  <c r="L82" i="60" s="1"/>
  <c r="T81" i="60"/>
  <c r="R81" i="60"/>
  <c r="P81" i="60"/>
  <c r="N81" i="60"/>
  <c r="J81" i="60"/>
  <c r="L81" i="60" s="1"/>
  <c r="T80" i="60"/>
  <c r="R80" i="60"/>
  <c r="P80" i="60"/>
  <c r="N80" i="60"/>
  <c r="J80" i="60"/>
  <c r="L80" i="60" s="1"/>
  <c r="T79" i="60"/>
  <c r="R79" i="60"/>
  <c r="P79" i="60"/>
  <c r="N79" i="60"/>
  <c r="J79" i="60"/>
  <c r="L79" i="60" s="1"/>
  <c r="T78" i="60"/>
  <c r="R78" i="60"/>
  <c r="P78" i="60"/>
  <c r="N78" i="60"/>
  <c r="J78" i="60"/>
  <c r="L78" i="60" s="1"/>
  <c r="T77" i="60"/>
  <c r="R77" i="60"/>
  <c r="P77" i="60"/>
  <c r="N77" i="60"/>
  <c r="J77" i="60"/>
  <c r="L77" i="60" s="1"/>
  <c r="T76" i="60"/>
  <c r="R76" i="60"/>
  <c r="P76" i="60"/>
  <c r="N76" i="60"/>
  <c r="J76" i="60"/>
  <c r="L76" i="60" s="1"/>
  <c r="T75" i="60"/>
  <c r="R75" i="60"/>
  <c r="P75" i="60"/>
  <c r="N75" i="60"/>
  <c r="J75" i="60"/>
  <c r="L75" i="60" s="1"/>
  <c r="T74" i="60"/>
  <c r="R74" i="60"/>
  <c r="P74" i="60"/>
  <c r="N74" i="60"/>
  <c r="J74" i="60"/>
  <c r="L74" i="60" s="1"/>
  <c r="T73" i="60"/>
  <c r="R73" i="60"/>
  <c r="P73" i="60"/>
  <c r="N73" i="60"/>
  <c r="J73" i="60"/>
  <c r="L73" i="60" s="1"/>
  <c r="T72" i="60"/>
  <c r="R72" i="60"/>
  <c r="P72" i="60"/>
  <c r="N72" i="60"/>
  <c r="J72" i="60"/>
  <c r="L72" i="60" s="1"/>
  <c r="T71" i="60"/>
  <c r="R71" i="60"/>
  <c r="P71" i="60"/>
  <c r="N71" i="60"/>
  <c r="J71" i="60"/>
  <c r="L71" i="60" s="1"/>
  <c r="T70" i="60"/>
  <c r="R70" i="60"/>
  <c r="P70" i="60"/>
  <c r="N70" i="60"/>
  <c r="J70" i="60"/>
  <c r="L70" i="60" s="1"/>
  <c r="T69" i="60"/>
  <c r="R69" i="60"/>
  <c r="P69" i="60"/>
  <c r="N69" i="60"/>
  <c r="J69" i="60"/>
  <c r="L69" i="60" s="1"/>
  <c r="T68" i="60"/>
  <c r="R68" i="60"/>
  <c r="P68" i="60"/>
  <c r="N68" i="60"/>
  <c r="J68" i="60"/>
  <c r="L68" i="60" s="1"/>
  <c r="T67" i="60"/>
  <c r="R67" i="60"/>
  <c r="P67" i="60"/>
  <c r="N67" i="60"/>
  <c r="J67" i="60"/>
  <c r="L67" i="60" s="1"/>
  <c r="T66" i="60"/>
  <c r="R66" i="60"/>
  <c r="P66" i="60"/>
  <c r="N66" i="60"/>
  <c r="J66" i="60"/>
  <c r="L66" i="60" s="1"/>
  <c r="T65" i="60"/>
  <c r="R65" i="60"/>
  <c r="P65" i="60"/>
  <c r="N65" i="60"/>
  <c r="L65" i="60"/>
  <c r="J65" i="60"/>
  <c r="T64" i="60"/>
  <c r="R64" i="60"/>
  <c r="P64" i="60"/>
  <c r="N64" i="60"/>
  <c r="J64" i="60"/>
  <c r="L64" i="60" s="1"/>
  <c r="T63" i="60"/>
  <c r="R63" i="60"/>
  <c r="P63" i="60"/>
  <c r="N63" i="60"/>
  <c r="J63" i="60"/>
  <c r="L63" i="60" s="1"/>
  <c r="T62" i="60"/>
  <c r="R62" i="60"/>
  <c r="P62" i="60"/>
  <c r="N62" i="60"/>
  <c r="J62" i="60"/>
  <c r="L62" i="60" s="1"/>
  <c r="T61" i="60"/>
  <c r="R61" i="60"/>
  <c r="P61" i="60"/>
  <c r="N61" i="60"/>
  <c r="J61" i="60"/>
  <c r="L61" i="60" s="1"/>
  <c r="T60" i="60"/>
  <c r="R60" i="60"/>
  <c r="P60" i="60"/>
  <c r="N60" i="60"/>
  <c r="J60" i="60"/>
  <c r="L60" i="60" s="1"/>
  <c r="T59" i="60"/>
  <c r="R59" i="60"/>
  <c r="P59" i="60"/>
  <c r="N59" i="60"/>
  <c r="J59" i="60"/>
  <c r="L59" i="60" s="1"/>
  <c r="T58" i="60"/>
  <c r="R58" i="60"/>
  <c r="P58" i="60"/>
  <c r="N58" i="60"/>
  <c r="J58" i="60"/>
  <c r="L58" i="60" s="1"/>
  <c r="T57" i="60"/>
  <c r="R57" i="60"/>
  <c r="P57" i="60"/>
  <c r="N57" i="60"/>
  <c r="J57" i="60"/>
  <c r="L57" i="60" s="1"/>
  <c r="T56" i="60"/>
  <c r="R56" i="60"/>
  <c r="P56" i="60"/>
  <c r="N56" i="60"/>
  <c r="J56" i="60"/>
  <c r="L56" i="60" s="1"/>
  <c r="T55" i="60"/>
  <c r="R55" i="60"/>
  <c r="P55" i="60"/>
  <c r="N55" i="60"/>
  <c r="J55" i="60"/>
  <c r="L55" i="60" s="1"/>
  <c r="T54" i="60"/>
  <c r="R54" i="60"/>
  <c r="P54" i="60"/>
  <c r="N54" i="60"/>
  <c r="J54" i="60"/>
  <c r="L54" i="60" s="1"/>
  <c r="T53" i="60"/>
  <c r="R53" i="60"/>
  <c r="P53" i="60"/>
  <c r="N53" i="60"/>
  <c r="J53" i="60"/>
  <c r="L53" i="60" s="1"/>
  <c r="T52" i="60"/>
  <c r="R52" i="60"/>
  <c r="P52" i="60"/>
  <c r="N52" i="60"/>
  <c r="J52" i="60"/>
  <c r="L52" i="60" s="1"/>
  <c r="T51" i="60"/>
  <c r="R51" i="60"/>
  <c r="P51" i="60"/>
  <c r="N51" i="60"/>
  <c r="J51" i="60"/>
  <c r="L51" i="60" s="1"/>
  <c r="T50" i="60"/>
  <c r="R50" i="60"/>
  <c r="P50" i="60"/>
  <c r="N50" i="60"/>
  <c r="J50" i="60"/>
  <c r="L50" i="60" s="1"/>
  <c r="T49" i="60"/>
  <c r="R49" i="60"/>
  <c r="P49" i="60"/>
  <c r="N49" i="60"/>
  <c r="J49" i="60"/>
  <c r="L49" i="60" s="1"/>
  <c r="T48" i="60"/>
  <c r="R48" i="60"/>
  <c r="P48" i="60"/>
  <c r="N48" i="60"/>
  <c r="J48" i="60"/>
  <c r="L48" i="60" s="1"/>
  <c r="T47" i="60"/>
  <c r="R47" i="60"/>
  <c r="P47" i="60"/>
  <c r="N47" i="60"/>
  <c r="J47" i="60"/>
  <c r="L47" i="60" s="1"/>
  <c r="T46" i="60"/>
  <c r="R46" i="60"/>
  <c r="P46" i="60"/>
  <c r="N46" i="60"/>
  <c r="J46" i="60"/>
  <c r="L46" i="60" s="1"/>
  <c r="T45" i="60"/>
  <c r="R45" i="60"/>
  <c r="P45" i="60"/>
  <c r="N45" i="60"/>
  <c r="J45" i="60"/>
  <c r="L45" i="60" s="1"/>
  <c r="T44" i="60"/>
  <c r="R44" i="60"/>
  <c r="P44" i="60"/>
  <c r="N44" i="60"/>
  <c r="J44" i="60"/>
  <c r="L44" i="60" s="1"/>
  <c r="T43" i="60"/>
  <c r="R43" i="60"/>
  <c r="P43" i="60"/>
  <c r="N43" i="60"/>
  <c r="J43" i="60"/>
  <c r="L43" i="60" s="1"/>
  <c r="T42" i="60"/>
  <c r="R42" i="60"/>
  <c r="P42" i="60"/>
  <c r="N42" i="60"/>
  <c r="J42" i="60"/>
  <c r="L42" i="60" s="1"/>
  <c r="T41" i="60"/>
  <c r="R41" i="60"/>
  <c r="P41" i="60"/>
  <c r="N41" i="60"/>
  <c r="J41" i="60"/>
  <c r="L41" i="60" s="1"/>
  <c r="T40" i="60"/>
  <c r="R40" i="60"/>
  <c r="P40" i="60"/>
  <c r="N40" i="60"/>
  <c r="J40" i="60"/>
  <c r="L40" i="60" s="1"/>
  <c r="T39" i="60"/>
  <c r="R39" i="60"/>
  <c r="P39" i="60"/>
  <c r="N39" i="60"/>
  <c r="J39" i="60"/>
  <c r="L39" i="60" s="1"/>
  <c r="T38" i="60"/>
  <c r="R38" i="60"/>
  <c r="P38" i="60"/>
  <c r="N38" i="60"/>
  <c r="J38" i="60"/>
  <c r="L38" i="60" s="1"/>
  <c r="T37" i="60"/>
  <c r="R37" i="60"/>
  <c r="P37" i="60"/>
  <c r="N37" i="60"/>
  <c r="J37" i="60"/>
  <c r="L37" i="60" s="1"/>
  <c r="T36" i="60"/>
  <c r="R36" i="60"/>
  <c r="P36" i="60"/>
  <c r="N36" i="60"/>
  <c r="J36" i="60"/>
  <c r="L36" i="60" s="1"/>
  <c r="T35" i="60"/>
  <c r="R35" i="60"/>
  <c r="P35" i="60"/>
  <c r="N35" i="60"/>
  <c r="J35" i="60"/>
  <c r="L35" i="60" s="1"/>
  <c r="T34" i="60"/>
  <c r="R34" i="60"/>
  <c r="P34" i="60"/>
  <c r="N34" i="60"/>
  <c r="J34" i="60"/>
  <c r="L34" i="60" s="1"/>
  <c r="T33" i="60"/>
  <c r="R33" i="60"/>
  <c r="P33" i="60"/>
  <c r="N33" i="60"/>
  <c r="L33" i="60"/>
  <c r="J33" i="60"/>
  <c r="T32" i="60"/>
  <c r="R32" i="60"/>
  <c r="P32" i="60"/>
  <c r="N32" i="60"/>
  <c r="J32" i="60"/>
  <c r="L32" i="60" s="1"/>
  <c r="T31" i="60"/>
  <c r="R31" i="60"/>
  <c r="P31" i="60"/>
  <c r="N31" i="60"/>
  <c r="J31" i="60"/>
  <c r="L31" i="60" s="1"/>
  <c r="T30" i="60"/>
  <c r="R30" i="60"/>
  <c r="P30" i="60"/>
  <c r="N30" i="60"/>
  <c r="J30" i="60"/>
  <c r="L30" i="60" s="1"/>
  <c r="T29" i="60"/>
  <c r="R29" i="60"/>
  <c r="P29" i="60"/>
  <c r="N29" i="60"/>
  <c r="J29" i="60"/>
  <c r="L29" i="60" s="1"/>
  <c r="T28" i="60"/>
  <c r="R28" i="60"/>
  <c r="P28" i="60"/>
  <c r="N28" i="60"/>
  <c r="J28" i="60"/>
  <c r="L28" i="60" s="1"/>
  <c r="T27" i="60"/>
  <c r="R27" i="60"/>
  <c r="P27" i="60"/>
  <c r="N27" i="60"/>
  <c r="J27" i="60"/>
  <c r="L27" i="60" s="1"/>
  <c r="T26" i="60"/>
  <c r="R26" i="60"/>
  <c r="P26" i="60"/>
  <c r="N26" i="60"/>
  <c r="J26" i="60"/>
  <c r="L26" i="60" s="1"/>
  <c r="T25" i="60"/>
  <c r="R25" i="60"/>
  <c r="P25" i="60"/>
  <c r="N25" i="60"/>
  <c r="J25" i="60"/>
  <c r="L25" i="60" s="1"/>
  <c r="T24" i="60"/>
  <c r="R24" i="60"/>
  <c r="P24" i="60"/>
  <c r="N24" i="60"/>
  <c r="J24" i="60"/>
  <c r="L24" i="60" s="1"/>
  <c r="T23" i="60"/>
  <c r="R23" i="60"/>
  <c r="P23" i="60"/>
  <c r="N23" i="60"/>
  <c r="J23" i="60"/>
  <c r="L23" i="60" s="1"/>
  <c r="T22" i="60"/>
  <c r="R22" i="60"/>
  <c r="P22" i="60"/>
  <c r="N22" i="60"/>
  <c r="J22" i="60"/>
  <c r="L22" i="60" s="1"/>
  <c r="T21" i="60"/>
  <c r="R21" i="60"/>
  <c r="P21" i="60"/>
  <c r="N21" i="60"/>
  <c r="J21" i="60"/>
  <c r="L21" i="60" s="1"/>
  <c r="T20" i="60"/>
  <c r="R20" i="60"/>
  <c r="P20" i="60"/>
  <c r="N20" i="60"/>
  <c r="J20" i="60"/>
  <c r="L20" i="60" s="1"/>
  <c r="T19" i="60"/>
  <c r="R19" i="60"/>
  <c r="P19" i="60"/>
  <c r="N19" i="60"/>
  <c r="J19" i="60"/>
  <c r="L19" i="60" s="1"/>
  <c r="T18" i="60"/>
  <c r="R18" i="60"/>
  <c r="P18" i="60"/>
  <c r="N18" i="60"/>
  <c r="J18" i="60"/>
  <c r="L18" i="60" s="1"/>
  <c r="T17" i="60"/>
  <c r="R17" i="60"/>
  <c r="P17" i="60"/>
  <c r="N17" i="60"/>
  <c r="J17" i="60"/>
  <c r="L17" i="60" s="1"/>
  <c r="T16" i="60"/>
  <c r="R16" i="60"/>
  <c r="P16" i="60"/>
  <c r="N16" i="60"/>
  <c r="J16" i="60"/>
  <c r="L16" i="60" s="1"/>
  <c r="T15" i="60"/>
  <c r="R15" i="60"/>
  <c r="P15" i="60"/>
  <c r="N15" i="60"/>
  <c r="J15" i="60"/>
  <c r="L15" i="60" s="1"/>
  <c r="T14" i="60"/>
  <c r="R14" i="60"/>
  <c r="P14" i="60"/>
  <c r="N14" i="60"/>
  <c r="J14" i="60"/>
  <c r="L14" i="60" s="1"/>
  <c r="T13" i="60"/>
  <c r="R13" i="60"/>
  <c r="P13" i="60"/>
  <c r="N13" i="60"/>
  <c r="J13" i="60"/>
  <c r="L13" i="60" s="1"/>
  <c r="T12" i="60"/>
  <c r="R12" i="60"/>
  <c r="P12" i="60"/>
  <c r="N12" i="60"/>
  <c r="J12" i="60"/>
  <c r="L12" i="60" s="1"/>
  <c r="T11" i="60"/>
  <c r="R11" i="60"/>
  <c r="P11" i="60"/>
  <c r="N11" i="60"/>
  <c r="J11" i="60"/>
  <c r="L11" i="60" s="1"/>
  <c r="T10" i="60"/>
  <c r="R10" i="60"/>
  <c r="P10" i="60"/>
  <c r="N10" i="60"/>
  <c r="J10" i="60"/>
  <c r="L10" i="60" s="1"/>
  <c r="T9" i="60"/>
  <c r="R9" i="60"/>
  <c r="P9" i="60"/>
  <c r="N9" i="60"/>
  <c r="J9" i="60"/>
  <c r="L9" i="60" s="1"/>
  <c r="T8" i="60"/>
  <c r="R8" i="60"/>
  <c r="P8" i="60"/>
  <c r="N8" i="60"/>
  <c r="J8" i="60"/>
  <c r="L8" i="60" s="1"/>
  <c r="T7" i="60"/>
  <c r="R7" i="60"/>
  <c r="P7" i="60"/>
  <c r="N7" i="60"/>
  <c r="J7" i="60"/>
  <c r="L7" i="60" s="1"/>
  <c r="T6" i="60"/>
  <c r="R6" i="60"/>
  <c r="R338" i="60" s="1"/>
  <c r="P6" i="60"/>
  <c r="N6" i="60"/>
  <c r="J6" i="60"/>
  <c r="L6" i="60" s="1"/>
  <c r="T122" i="61"/>
  <c r="R122" i="61"/>
  <c r="P122" i="61"/>
  <c r="N122" i="61"/>
  <c r="J122" i="61"/>
  <c r="L122" i="61" s="1"/>
  <c r="T121" i="61"/>
  <c r="R121" i="61"/>
  <c r="P121" i="61"/>
  <c r="N121" i="61"/>
  <c r="J121" i="61"/>
  <c r="L121" i="61" s="1"/>
  <c r="J120" i="61"/>
  <c r="Q120" i="61" s="1"/>
  <c r="R120" i="61" s="1"/>
  <c r="T119" i="61"/>
  <c r="R119" i="61"/>
  <c r="P119" i="61"/>
  <c r="N119" i="61"/>
  <c r="J119" i="61"/>
  <c r="L119" i="61" s="1"/>
  <c r="T118" i="61"/>
  <c r="R118" i="61"/>
  <c r="P118" i="61"/>
  <c r="N118" i="61"/>
  <c r="J118" i="61"/>
  <c r="L118" i="61" s="1"/>
  <c r="T117" i="61"/>
  <c r="R117" i="61"/>
  <c r="P117" i="61"/>
  <c r="N117" i="61"/>
  <c r="J117" i="61"/>
  <c r="L117" i="61" s="1"/>
  <c r="T116" i="61"/>
  <c r="R116" i="61"/>
  <c r="P116" i="61"/>
  <c r="N116" i="61"/>
  <c r="J116" i="61"/>
  <c r="L116" i="61" s="1"/>
  <c r="T115" i="61"/>
  <c r="R115" i="61"/>
  <c r="P115" i="61"/>
  <c r="N115" i="61"/>
  <c r="J115" i="61"/>
  <c r="L115" i="61" s="1"/>
  <c r="T114" i="61"/>
  <c r="R114" i="61"/>
  <c r="P114" i="61"/>
  <c r="N114" i="61"/>
  <c r="J114" i="61"/>
  <c r="L114" i="61" s="1"/>
  <c r="T113" i="61"/>
  <c r="R113" i="61"/>
  <c r="P113" i="61"/>
  <c r="N113" i="61"/>
  <c r="J113" i="61"/>
  <c r="L113" i="61" s="1"/>
  <c r="T112" i="61"/>
  <c r="R112" i="61"/>
  <c r="P112" i="61"/>
  <c r="N112" i="61"/>
  <c r="J112" i="61"/>
  <c r="L112" i="61" s="1"/>
  <c r="J111" i="61"/>
  <c r="Q111" i="61" s="1"/>
  <c r="R111" i="61" s="1"/>
  <c r="T110" i="61"/>
  <c r="R110" i="61"/>
  <c r="P110" i="61"/>
  <c r="N110" i="61"/>
  <c r="J110" i="61"/>
  <c r="L110" i="61" s="1"/>
  <c r="T109" i="61"/>
  <c r="R109" i="61"/>
  <c r="P109" i="61"/>
  <c r="N109" i="61"/>
  <c r="J109" i="61"/>
  <c r="L109" i="61" s="1"/>
  <c r="T108" i="61"/>
  <c r="R108" i="61"/>
  <c r="P108" i="61"/>
  <c r="N108" i="61"/>
  <c r="J108" i="61"/>
  <c r="L108" i="61" s="1"/>
  <c r="T107" i="61"/>
  <c r="R107" i="61"/>
  <c r="P107" i="61"/>
  <c r="N107" i="61"/>
  <c r="J107" i="61"/>
  <c r="L107" i="61" s="1"/>
  <c r="T106" i="61"/>
  <c r="R106" i="61"/>
  <c r="P106" i="61"/>
  <c r="N106" i="61"/>
  <c r="J106" i="61"/>
  <c r="L106" i="61" s="1"/>
  <c r="T105" i="61"/>
  <c r="R105" i="61"/>
  <c r="P105" i="61"/>
  <c r="N105" i="61"/>
  <c r="J105" i="61"/>
  <c r="L105" i="61" s="1"/>
  <c r="T104" i="61"/>
  <c r="R104" i="61"/>
  <c r="P104" i="61"/>
  <c r="N104" i="61"/>
  <c r="J104" i="61"/>
  <c r="L104" i="61" s="1"/>
  <c r="T103" i="61"/>
  <c r="R103" i="61"/>
  <c r="P103" i="61"/>
  <c r="N103" i="61"/>
  <c r="J103" i="61"/>
  <c r="L103" i="61" s="1"/>
  <c r="T102" i="61"/>
  <c r="R102" i="61"/>
  <c r="P102" i="61"/>
  <c r="N102" i="61"/>
  <c r="J102" i="61"/>
  <c r="L102" i="61" s="1"/>
  <c r="T101" i="61"/>
  <c r="R101" i="61"/>
  <c r="P101" i="61"/>
  <c r="N101" i="61"/>
  <c r="J101" i="61"/>
  <c r="L101" i="61" s="1"/>
  <c r="T100" i="61"/>
  <c r="R100" i="61"/>
  <c r="P100" i="61"/>
  <c r="N100" i="61"/>
  <c r="L100" i="61"/>
  <c r="J100" i="61"/>
  <c r="T99" i="61"/>
  <c r="R99" i="61"/>
  <c r="P99" i="61"/>
  <c r="N99" i="61"/>
  <c r="J99" i="61"/>
  <c r="L99" i="61" s="1"/>
  <c r="T98" i="61"/>
  <c r="R98" i="61"/>
  <c r="P98" i="61"/>
  <c r="N98" i="61"/>
  <c r="J98" i="61"/>
  <c r="L98" i="61" s="1"/>
  <c r="T97" i="61"/>
  <c r="R97" i="61"/>
  <c r="P97" i="61"/>
  <c r="N97" i="61"/>
  <c r="J97" i="61"/>
  <c r="L97" i="61" s="1"/>
  <c r="T96" i="61"/>
  <c r="R96" i="61"/>
  <c r="P96" i="61"/>
  <c r="N96" i="61"/>
  <c r="J96" i="61"/>
  <c r="L96" i="61" s="1"/>
  <c r="T95" i="61"/>
  <c r="R95" i="61"/>
  <c r="P95" i="61"/>
  <c r="N95" i="61"/>
  <c r="J95" i="61"/>
  <c r="L95" i="61" s="1"/>
  <c r="T94" i="61"/>
  <c r="R94" i="61"/>
  <c r="P94" i="61"/>
  <c r="N94" i="61"/>
  <c r="J94" i="61"/>
  <c r="L94" i="61" s="1"/>
  <c r="T93" i="61"/>
  <c r="R93" i="61"/>
  <c r="P93" i="61"/>
  <c r="N93" i="61"/>
  <c r="J93" i="61"/>
  <c r="L93" i="61" s="1"/>
  <c r="T92" i="61"/>
  <c r="R92" i="61"/>
  <c r="P92" i="61"/>
  <c r="N92" i="61"/>
  <c r="J92" i="61"/>
  <c r="L92" i="61" s="1"/>
  <c r="T91" i="61"/>
  <c r="R91" i="61"/>
  <c r="P91" i="61"/>
  <c r="N91" i="61"/>
  <c r="J91" i="61"/>
  <c r="L91" i="61" s="1"/>
  <c r="T90" i="61"/>
  <c r="R90" i="61"/>
  <c r="P90" i="61"/>
  <c r="N90" i="61"/>
  <c r="J90" i="61"/>
  <c r="L90" i="61" s="1"/>
  <c r="T89" i="61"/>
  <c r="R89" i="61"/>
  <c r="P89" i="61"/>
  <c r="N89" i="61"/>
  <c r="J89" i="61"/>
  <c r="L89" i="61" s="1"/>
  <c r="T88" i="61"/>
  <c r="R88" i="61"/>
  <c r="P88" i="61"/>
  <c r="N88" i="61"/>
  <c r="J88" i="61"/>
  <c r="L88" i="61" s="1"/>
  <c r="R87" i="61"/>
  <c r="P87" i="61"/>
  <c r="N87" i="61"/>
  <c r="J87" i="61"/>
  <c r="S87" i="61" s="1"/>
  <c r="T87" i="61" s="1"/>
  <c r="T86" i="61"/>
  <c r="R86" i="61"/>
  <c r="P86" i="61"/>
  <c r="N86" i="61"/>
  <c r="J86" i="61"/>
  <c r="L86" i="61" s="1"/>
  <c r="T85" i="61"/>
  <c r="R85" i="61"/>
  <c r="P85" i="61"/>
  <c r="N85" i="61"/>
  <c r="J85" i="61"/>
  <c r="L85" i="61" s="1"/>
  <c r="T84" i="61"/>
  <c r="R84" i="61"/>
  <c r="P84" i="61"/>
  <c r="N84" i="61"/>
  <c r="J84" i="61"/>
  <c r="L84" i="61" s="1"/>
  <c r="T83" i="61"/>
  <c r="R83" i="61"/>
  <c r="P83" i="61"/>
  <c r="N83" i="61"/>
  <c r="J83" i="61"/>
  <c r="L83" i="61" s="1"/>
  <c r="T82" i="61"/>
  <c r="R82" i="61"/>
  <c r="P82" i="61"/>
  <c r="N82" i="61"/>
  <c r="J82" i="61"/>
  <c r="L82" i="61" s="1"/>
  <c r="T81" i="61"/>
  <c r="R81" i="61"/>
  <c r="P81" i="61"/>
  <c r="N81" i="61"/>
  <c r="J81" i="61"/>
  <c r="L81" i="61" s="1"/>
  <c r="T80" i="61"/>
  <c r="R80" i="61"/>
  <c r="P80" i="61"/>
  <c r="N80" i="61"/>
  <c r="J80" i="61"/>
  <c r="L80" i="61" s="1"/>
  <c r="T79" i="61"/>
  <c r="R79" i="61"/>
  <c r="P79" i="61"/>
  <c r="N79" i="61"/>
  <c r="J79" i="61"/>
  <c r="L79" i="61" s="1"/>
  <c r="T78" i="61"/>
  <c r="R78" i="61"/>
  <c r="P78" i="61"/>
  <c r="N78" i="61"/>
  <c r="J78" i="61"/>
  <c r="L78" i="61" s="1"/>
  <c r="T77" i="61"/>
  <c r="R77" i="61"/>
  <c r="P77" i="61"/>
  <c r="N77" i="61"/>
  <c r="J77" i="61"/>
  <c r="L77" i="61" s="1"/>
  <c r="T76" i="61"/>
  <c r="R76" i="61"/>
  <c r="P76" i="61"/>
  <c r="N76" i="61"/>
  <c r="L76" i="61"/>
  <c r="T75" i="61"/>
  <c r="R75" i="61"/>
  <c r="P75" i="61"/>
  <c r="N75" i="61"/>
  <c r="L75" i="61"/>
  <c r="T74" i="61"/>
  <c r="R74" i="61"/>
  <c r="P74" i="61"/>
  <c r="N74" i="61"/>
  <c r="J74" i="61"/>
  <c r="L74" i="61" s="1"/>
  <c r="J73" i="61"/>
  <c r="Q73" i="61" s="1"/>
  <c r="R73" i="61" s="1"/>
  <c r="T72" i="61"/>
  <c r="R72" i="61"/>
  <c r="P72" i="61"/>
  <c r="N72" i="61"/>
  <c r="J72" i="61"/>
  <c r="L72" i="61" s="1"/>
  <c r="M71" i="61"/>
  <c r="N71" i="61" s="1"/>
  <c r="J71" i="61"/>
  <c r="L71" i="61" s="1"/>
  <c r="J70" i="61"/>
  <c r="S70" i="61" s="1"/>
  <c r="T70" i="61" s="1"/>
  <c r="T69" i="61"/>
  <c r="R69" i="61"/>
  <c r="P69" i="61"/>
  <c r="N69" i="61"/>
  <c r="J69" i="61"/>
  <c r="L69" i="61" s="1"/>
  <c r="T68" i="61"/>
  <c r="R68" i="61"/>
  <c r="P68" i="61"/>
  <c r="N68" i="61"/>
  <c r="J68" i="61"/>
  <c r="L68" i="61" s="1"/>
  <c r="T67" i="61"/>
  <c r="R67" i="61"/>
  <c r="P67" i="61"/>
  <c r="N67" i="61"/>
  <c r="J67" i="61"/>
  <c r="L67" i="61" s="1"/>
  <c r="T66" i="61"/>
  <c r="R66" i="61"/>
  <c r="P66" i="61"/>
  <c r="N66" i="61"/>
  <c r="J66" i="61"/>
  <c r="L66" i="61" s="1"/>
  <c r="T65" i="61"/>
  <c r="R65" i="61"/>
  <c r="P65" i="61"/>
  <c r="N65" i="61"/>
  <c r="J65" i="61"/>
  <c r="L65" i="61" s="1"/>
  <c r="S64" i="61"/>
  <c r="T64" i="61" s="1"/>
  <c r="R64" i="61"/>
  <c r="P64" i="61"/>
  <c r="N64" i="61"/>
  <c r="L64" i="61"/>
  <c r="T63" i="61"/>
  <c r="R63" i="61"/>
  <c r="P63" i="61"/>
  <c r="N63" i="61"/>
  <c r="J63" i="61"/>
  <c r="L63" i="61" s="1"/>
  <c r="T62" i="61"/>
  <c r="R62" i="61"/>
  <c r="P62" i="61"/>
  <c r="N62" i="61"/>
  <c r="J62" i="61"/>
  <c r="L62" i="61" s="1"/>
  <c r="T61" i="61"/>
  <c r="R61" i="61"/>
  <c r="P61" i="61"/>
  <c r="N61" i="61"/>
  <c r="J61" i="61"/>
  <c r="L61" i="61" s="1"/>
  <c r="J60" i="61"/>
  <c r="Q60" i="61" s="1"/>
  <c r="R60" i="61" s="1"/>
  <c r="T59" i="61"/>
  <c r="R59" i="61"/>
  <c r="P59" i="61"/>
  <c r="N59" i="61"/>
  <c r="J59" i="61"/>
  <c r="L59" i="61" s="1"/>
  <c r="T58" i="61"/>
  <c r="R58" i="61"/>
  <c r="P58" i="61"/>
  <c r="N58" i="61"/>
  <c r="J58" i="61"/>
  <c r="L58" i="61" s="1"/>
  <c r="T57" i="61"/>
  <c r="R57" i="61"/>
  <c r="P57" i="61"/>
  <c r="N57" i="61"/>
  <c r="J57" i="61"/>
  <c r="L57" i="61" s="1"/>
  <c r="T56" i="61"/>
  <c r="R56" i="61"/>
  <c r="P56" i="61"/>
  <c r="N56" i="61"/>
  <c r="J56" i="61"/>
  <c r="L56" i="61" s="1"/>
  <c r="T55" i="61"/>
  <c r="N55" i="61"/>
  <c r="J55" i="61"/>
  <c r="O55" i="61" s="1"/>
  <c r="P55" i="61" s="1"/>
  <c r="J54" i="61"/>
  <c r="Q54" i="61" s="1"/>
  <c r="R54" i="61" s="1"/>
  <c r="T53" i="61"/>
  <c r="R53" i="61"/>
  <c r="P53" i="61"/>
  <c r="N53" i="61"/>
  <c r="J53" i="61"/>
  <c r="L53" i="61" s="1"/>
  <c r="T52" i="61"/>
  <c r="R52" i="61"/>
  <c r="P52" i="61"/>
  <c r="N52" i="61"/>
  <c r="J52" i="61"/>
  <c r="L52" i="61" s="1"/>
  <c r="T51" i="61"/>
  <c r="R51" i="61"/>
  <c r="P51" i="61"/>
  <c r="N51" i="61"/>
  <c r="J51" i="61"/>
  <c r="L51" i="61" s="1"/>
  <c r="T50" i="61"/>
  <c r="R50" i="61"/>
  <c r="P50" i="61"/>
  <c r="N50" i="61"/>
  <c r="J50" i="61"/>
  <c r="L50" i="61" s="1"/>
  <c r="T49" i="61"/>
  <c r="R49" i="61"/>
  <c r="P49" i="61"/>
  <c r="N49" i="61"/>
  <c r="J49" i="61"/>
  <c r="L49" i="61" s="1"/>
  <c r="T48" i="61"/>
  <c r="R48" i="61"/>
  <c r="P48" i="61"/>
  <c r="N48" i="61"/>
  <c r="J48" i="61"/>
  <c r="L48" i="61" s="1"/>
  <c r="T47" i="61"/>
  <c r="R47" i="61"/>
  <c r="P47" i="61"/>
  <c r="N47" i="61"/>
  <c r="J47" i="61"/>
  <c r="L47" i="61" s="1"/>
  <c r="T46" i="61"/>
  <c r="R46" i="61"/>
  <c r="P46" i="61"/>
  <c r="N46" i="61"/>
  <c r="J46" i="61"/>
  <c r="L46" i="61" s="1"/>
  <c r="T45" i="61"/>
  <c r="R45" i="61"/>
  <c r="P45" i="61"/>
  <c r="N45" i="61"/>
  <c r="J45" i="61"/>
  <c r="L45" i="61" s="1"/>
  <c r="T44" i="61"/>
  <c r="R44" i="61"/>
  <c r="P44" i="61"/>
  <c r="N44" i="61"/>
  <c r="J44" i="61"/>
  <c r="L44" i="61" s="1"/>
  <c r="T43" i="61"/>
  <c r="R43" i="61"/>
  <c r="P43" i="61"/>
  <c r="N43" i="61"/>
  <c r="J43" i="61"/>
  <c r="L43" i="61" s="1"/>
  <c r="T42" i="61"/>
  <c r="R42" i="61"/>
  <c r="P42" i="61"/>
  <c r="N42" i="61"/>
  <c r="J42" i="61"/>
  <c r="L42" i="61" s="1"/>
  <c r="T41" i="61"/>
  <c r="R41" i="61"/>
  <c r="P41" i="61"/>
  <c r="N41" i="61"/>
  <c r="J41" i="61"/>
  <c r="L41" i="61" s="1"/>
  <c r="T40" i="61"/>
  <c r="R40" i="61"/>
  <c r="P40" i="61"/>
  <c r="N40" i="61"/>
  <c r="J40" i="61"/>
  <c r="L40" i="61" s="1"/>
  <c r="T39" i="61"/>
  <c r="R39" i="61"/>
  <c r="P39" i="61"/>
  <c r="N39" i="61"/>
  <c r="J39" i="61"/>
  <c r="L39" i="61" s="1"/>
  <c r="T38" i="61"/>
  <c r="R38" i="61"/>
  <c r="P38" i="61"/>
  <c r="N38" i="61"/>
  <c r="J38" i="61"/>
  <c r="L38" i="61" s="1"/>
  <c r="T37" i="61"/>
  <c r="R37" i="61"/>
  <c r="P37" i="61"/>
  <c r="N37" i="61"/>
  <c r="J37" i="61"/>
  <c r="L37" i="61" s="1"/>
  <c r="T36" i="61"/>
  <c r="R36" i="61"/>
  <c r="P36" i="61"/>
  <c r="N36" i="61"/>
  <c r="J36" i="61"/>
  <c r="L36" i="61" s="1"/>
  <c r="T35" i="61"/>
  <c r="R35" i="61"/>
  <c r="P35" i="61"/>
  <c r="N35" i="61"/>
  <c r="J35" i="61"/>
  <c r="L35" i="61" s="1"/>
  <c r="T34" i="61"/>
  <c r="R34" i="61"/>
  <c r="P34" i="61"/>
  <c r="N34" i="61"/>
  <c r="J34" i="61"/>
  <c r="L34" i="61" s="1"/>
  <c r="T33" i="61"/>
  <c r="R33" i="61"/>
  <c r="P33" i="61"/>
  <c r="N33" i="61"/>
  <c r="J33" i="61"/>
  <c r="L33" i="61" s="1"/>
  <c r="T32" i="61"/>
  <c r="R32" i="61"/>
  <c r="P32" i="61"/>
  <c r="N32" i="61"/>
  <c r="J32" i="61"/>
  <c r="L32" i="61" s="1"/>
  <c r="T31" i="61"/>
  <c r="R31" i="61"/>
  <c r="P31" i="61"/>
  <c r="N31" i="61"/>
  <c r="J31" i="61"/>
  <c r="L31" i="61" s="1"/>
  <c r="T30" i="61"/>
  <c r="R30" i="61"/>
  <c r="P30" i="61"/>
  <c r="N30" i="61"/>
  <c r="J30" i="61"/>
  <c r="L30" i="61" s="1"/>
  <c r="T29" i="61"/>
  <c r="R29" i="61"/>
  <c r="P29" i="61"/>
  <c r="N29" i="61"/>
  <c r="J29" i="61"/>
  <c r="L29" i="61" s="1"/>
  <c r="T28" i="61"/>
  <c r="R28" i="61"/>
  <c r="P28" i="61"/>
  <c r="N28" i="61"/>
  <c r="J28" i="61"/>
  <c r="L28" i="61" s="1"/>
  <c r="T27" i="61"/>
  <c r="R27" i="61"/>
  <c r="P27" i="61"/>
  <c r="N27" i="61"/>
  <c r="J27" i="61"/>
  <c r="L27" i="61" s="1"/>
  <c r="T26" i="61"/>
  <c r="R26" i="61"/>
  <c r="P26" i="61"/>
  <c r="N26" i="61"/>
  <c r="J26" i="61"/>
  <c r="L26" i="61" s="1"/>
  <c r="T25" i="61"/>
  <c r="R25" i="61"/>
  <c r="P25" i="61"/>
  <c r="N25" i="61"/>
  <c r="J25" i="61"/>
  <c r="L25" i="61" s="1"/>
  <c r="T24" i="61"/>
  <c r="R24" i="61"/>
  <c r="P24" i="61"/>
  <c r="N24" i="61"/>
  <c r="L24" i="61"/>
  <c r="T23" i="61"/>
  <c r="R23" i="61"/>
  <c r="P23" i="61"/>
  <c r="N23" i="61"/>
  <c r="J23" i="61"/>
  <c r="L23" i="61" s="1"/>
  <c r="T22" i="61"/>
  <c r="R22" i="61"/>
  <c r="P22" i="61"/>
  <c r="N22" i="61"/>
  <c r="J22" i="61"/>
  <c r="L22" i="61" s="1"/>
  <c r="T21" i="61"/>
  <c r="R21" i="61"/>
  <c r="P21" i="61"/>
  <c r="N21" i="61"/>
  <c r="L21" i="61"/>
  <c r="T20" i="61"/>
  <c r="R20" i="61"/>
  <c r="P20" i="61"/>
  <c r="N20" i="61"/>
  <c r="J20" i="61"/>
  <c r="L20" i="61" s="1"/>
  <c r="T19" i="61"/>
  <c r="R19" i="61"/>
  <c r="P19" i="61"/>
  <c r="N19" i="61"/>
  <c r="J19" i="61"/>
  <c r="L19" i="61" s="1"/>
  <c r="T18" i="61"/>
  <c r="R18" i="61"/>
  <c r="P18" i="61"/>
  <c r="N18" i="61"/>
  <c r="J18" i="61"/>
  <c r="L18" i="61" s="1"/>
  <c r="T17" i="61"/>
  <c r="R17" i="61"/>
  <c r="P17" i="61"/>
  <c r="N17" i="61"/>
  <c r="J17" i="61"/>
  <c r="L17" i="61" s="1"/>
  <c r="T16" i="61"/>
  <c r="R16" i="61"/>
  <c r="P16" i="61"/>
  <c r="N16" i="61"/>
  <c r="J16" i="61"/>
  <c r="L16" i="61" s="1"/>
  <c r="T15" i="61"/>
  <c r="R15" i="61"/>
  <c r="P15" i="61"/>
  <c r="N15" i="61"/>
  <c r="J15" i="61"/>
  <c r="L15" i="61" s="1"/>
  <c r="T14" i="61"/>
  <c r="R14" i="61"/>
  <c r="P14" i="61"/>
  <c r="N14" i="61"/>
  <c r="J14" i="61"/>
  <c r="L14" i="61" s="1"/>
  <c r="T13" i="61"/>
  <c r="R13" i="61"/>
  <c r="P13" i="61"/>
  <c r="N13" i="61"/>
  <c r="J13" i="61"/>
  <c r="L13" i="61" s="1"/>
  <c r="T12" i="61"/>
  <c r="R12" i="61"/>
  <c r="P12" i="61"/>
  <c r="N12" i="61"/>
  <c r="J12" i="61"/>
  <c r="L12" i="61" s="1"/>
  <c r="T11" i="61"/>
  <c r="R11" i="61"/>
  <c r="P11" i="61"/>
  <c r="N11" i="61"/>
  <c r="J11" i="61"/>
  <c r="L11" i="61" s="1"/>
  <c r="T10" i="61"/>
  <c r="R10" i="61"/>
  <c r="P10" i="61"/>
  <c r="N10" i="61"/>
  <c r="J10" i="61"/>
  <c r="L10" i="61" s="1"/>
  <c r="T9" i="61"/>
  <c r="R9" i="61"/>
  <c r="P9" i="61"/>
  <c r="N9" i="61"/>
  <c r="J9" i="61"/>
  <c r="L9" i="61" s="1"/>
  <c r="T8" i="61"/>
  <c r="R8" i="61"/>
  <c r="P8" i="61"/>
  <c r="N8" i="61"/>
  <c r="J8" i="61"/>
  <c r="L8" i="61" s="1"/>
  <c r="T7" i="61"/>
  <c r="R7" i="61"/>
  <c r="P7" i="61"/>
  <c r="N7" i="61"/>
  <c r="J7" i="61"/>
  <c r="L7" i="61" s="1"/>
  <c r="A7" i="61"/>
  <c r="A8" i="61" s="1"/>
  <c r="A9" i="61" s="1"/>
  <c r="A10" i="61" s="1"/>
  <c r="A11" i="61" s="1"/>
  <c r="A12" i="61" s="1"/>
  <c r="A13" i="61" s="1"/>
  <c r="A14" i="61" s="1"/>
  <c r="A15" i="61" s="1"/>
  <c r="A16" i="61" s="1"/>
  <c r="A17" i="61" s="1"/>
  <c r="A18" i="61" s="1"/>
  <c r="A19" i="61" s="1"/>
  <c r="A20" i="61" s="1"/>
  <c r="A21" i="61" s="1"/>
  <c r="A22" i="61" s="1"/>
  <c r="A23" i="61" s="1"/>
  <c r="A24" i="61" s="1"/>
  <c r="A25" i="61" s="1"/>
  <c r="A26" i="61" s="1"/>
  <c r="A27" i="61" s="1"/>
  <c r="A28" i="61" s="1"/>
  <c r="A29" i="61" s="1"/>
  <c r="A30" i="61" s="1"/>
  <c r="A31" i="61" s="1"/>
  <c r="A32" i="61" s="1"/>
  <c r="A33" i="61" s="1"/>
  <c r="A34" i="61" s="1"/>
  <c r="A35" i="61" s="1"/>
  <c r="A36" i="61" s="1"/>
  <c r="A37" i="61" s="1"/>
  <c r="A38" i="61" s="1"/>
  <c r="A39" i="61" s="1"/>
  <c r="A40" i="61" s="1"/>
  <c r="A41" i="61" s="1"/>
  <c r="A42" i="61" s="1"/>
  <c r="A43" i="61" s="1"/>
  <c r="A44" i="61" s="1"/>
  <c r="A45" i="61" s="1"/>
  <c r="A46" i="61" s="1"/>
  <c r="A47" i="61" s="1"/>
  <c r="A48" i="61" s="1"/>
  <c r="A49" i="61" s="1"/>
  <c r="A50" i="61" s="1"/>
  <c r="A51" i="61" s="1"/>
  <c r="A52" i="61" s="1"/>
  <c r="A53" i="61" s="1"/>
  <c r="A54" i="61" s="1"/>
  <c r="A55" i="61" s="1"/>
  <c r="A56" i="61" s="1"/>
  <c r="A57" i="61" s="1"/>
  <c r="A58" i="61" s="1"/>
  <c r="A59" i="61" s="1"/>
  <c r="A60" i="61" s="1"/>
  <c r="A61" i="61" s="1"/>
  <c r="A62" i="61" s="1"/>
  <c r="A63" i="61" s="1"/>
  <c r="A64" i="61" s="1"/>
  <c r="A65" i="61" s="1"/>
  <c r="A66" i="61" s="1"/>
  <c r="A67" i="61" s="1"/>
  <c r="A68" i="61" s="1"/>
  <c r="A69" i="61" s="1"/>
  <c r="A70" i="61" s="1"/>
  <c r="A71" i="61" s="1"/>
  <c r="A72" i="61" s="1"/>
  <c r="A73" i="61" s="1"/>
  <c r="A74" i="61" s="1"/>
  <c r="A75" i="61" s="1"/>
  <c r="A76" i="61" s="1"/>
  <c r="A77" i="61" s="1"/>
  <c r="A78" i="61" s="1"/>
  <c r="A79" i="61" s="1"/>
  <c r="A80" i="61" s="1"/>
  <c r="A81" i="61" s="1"/>
  <c r="A82" i="61" s="1"/>
  <c r="A83" i="61" s="1"/>
  <c r="A84" i="61" s="1"/>
  <c r="A85" i="61" s="1"/>
  <c r="A86" i="61" s="1"/>
  <c r="A87" i="61" s="1"/>
  <c r="A88" i="61" s="1"/>
  <c r="A89" i="61" s="1"/>
  <c r="A90" i="61" s="1"/>
  <c r="A91" i="61" s="1"/>
  <c r="A92" i="61" s="1"/>
  <c r="A93" i="61" s="1"/>
  <c r="A94" i="61" s="1"/>
  <c r="A95" i="61" s="1"/>
  <c r="A96" i="61" s="1"/>
  <c r="A97" i="61" s="1"/>
  <c r="A98" i="61" s="1"/>
  <c r="A99" i="61" s="1"/>
  <c r="A100" i="61" s="1"/>
  <c r="A101" i="61" s="1"/>
  <c r="A102" i="61" s="1"/>
  <c r="A103" i="61" s="1"/>
  <c r="A104" i="61" s="1"/>
  <c r="A105" i="61" s="1"/>
  <c r="A106" i="61" s="1"/>
  <c r="A107" i="61" s="1"/>
  <c r="A108" i="61" s="1"/>
  <c r="A109" i="61" s="1"/>
  <c r="A110" i="61" s="1"/>
  <c r="A111" i="61" s="1"/>
  <c r="A112" i="61" s="1"/>
  <c r="A113" i="61" s="1"/>
  <c r="A114" i="61" s="1"/>
  <c r="A115" i="61" s="1"/>
  <c r="A116" i="61" s="1"/>
  <c r="A117" i="61" s="1"/>
  <c r="A118" i="61" s="1"/>
  <c r="A119" i="61" s="1"/>
  <c r="A120" i="61" s="1"/>
  <c r="A121" i="61" s="1"/>
  <c r="A122" i="61" s="1"/>
  <c r="T6" i="61"/>
  <c r="R6" i="61"/>
  <c r="P6" i="61"/>
  <c r="N6" i="61"/>
  <c r="J6" i="61"/>
  <c r="L6" i="61" s="1"/>
  <c r="L338" i="60" l="1"/>
  <c r="T338" i="60"/>
  <c r="L87" i="61"/>
  <c r="N338" i="60"/>
  <c r="P338" i="60"/>
  <c r="Q55" i="61"/>
  <c r="R55" i="61" s="1"/>
  <c r="L70" i="61"/>
  <c r="L73" i="61"/>
  <c r="L55" i="61"/>
  <c r="Q70" i="61"/>
  <c r="R70" i="61" s="1"/>
  <c r="M70" i="61"/>
  <c r="N70" i="61" s="1"/>
  <c r="Q71" i="61"/>
  <c r="R71" i="61" s="1"/>
  <c r="L120" i="61"/>
  <c r="O73" i="61"/>
  <c r="P73" i="61" s="1"/>
  <c r="S73" i="61"/>
  <c r="T73" i="61" s="1"/>
  <c r="O120" i="61"/>
  <c r="P120" i="61" s="1"/>
  <c r="S120" i="61"/>
  <c r="T120" i="61" s="1"/>
  <c r="O54" i="61"/>
  <c r="P54" i="61" s="1"/>
  <c r="S54" i="61"/>
  <c r="T54" i="61" s="1"/>
  <c r="O60" i="61"/>
  <c r="P60" i="61" s="1"/>
  <c r="S60" i="61"/>
  <c r="T60" i="61" s="1"/>
  <c r="O111" i="61"/>
  <c r="P111" i="61" s="1"/>
  <c r="S111" i="61"/>
  <c r="T111" i="61" s="1"/>
  <c r="L54" i="61"/>
  <c r="L60" i="61"/>
  <c r="O71" i="61"/>
  <c r="P71" i="61" s="1"/>
  <c r="S71" i="61"/>
  <c r="T71" i="61" s="1"/>
  <c r="M73" i="61"/>
  <c r="N73" i="61" s="1"/>
  <c r="L111" i="61"/>
  <c r="M120" i="61"/>
  <c r="N120" i="61" s="1"/>
  <c r="M54" i="61"/>
  <c r="N54" i="61" s="1"/>
  <c r="M60" i="61"/>
  <c r="N60" i="61" s="1"/>
  <c r="O70" i="61"/>
  <c r="P70" i="61" s="1"/>
  <c r="M111" i="61"/>
  <c r="N111" i="61" s="1"/>
  <c r="M3" i="59"/>
  <c r="S164" i="62" l="1"/>
  <c r="Q164" i="62"/>
  <c r="O164" i="62"/>
  <c r="M164" i="62"/>
  <c r="T164" i="62"/>
  <c r="N164" i="62"/>
  <c r="M3" i="62"/>
  <c r="M2" i="62"/>
  <c r="M1" i="62"/>
  <c r="S123" i="61"/>
  <c r="Q123" i="61"/>
  <c r="O123" i="61"/>
  <c r="M123" i="61"/>
  <c r="R123" i="61"/>
  <c r="M3" i="61"/>
  <c r="M2" i="61"/>
  <c r="M1" i="61"/>
  <c r="M3" i="60"/>
  <c r="M2" i="60"/>
  <c r="M1" i="60"/>
  <c r="S30" i="59"/>
  <c r="Q30" i="59"/>
  <c r="O30" i="59"/>
  <c r="M30" i="59"/>
  <c r="J29" i="59"/>
  <c r="L29" i="59" s="1"/>
  <c r="J28" i="59"/>
  <c r="L28" i="59" s="1"/>
  <c r="J27" i="59"/>
  <c r="L27" i="59" s="1"/>
  <c r="J26" i="59"/>
  <c r="L26" i="59" s="1"/>
  <c r="J25" i="59"/>
  <c r="L25" i="59" s="1"/>
  <c r="J24" i="59"/>
  <c r="L24" i="59" s="1"/>
  <c r="J23" i="59"/>
  <c r="L23" i="59" s="1"/>
  <c r="J22" i="59"/>
  <c r="L22" i="59" s="1"/>
  <c r="J21" i="59"/>
  <c r="L21" i="59" s="1"/>
  <c r="J20" i="59"/>
  <c r="L20" i="59" s="1"/>
  <c r="J19" i="59"/>
  <c r="L19" i="59" s="1"/>
  <c r="J18" i="59"/>
  <c r="L18" i="59" s="1"/>
  <c r="J17" i="59"/>
  <c r="L17" i="59" s="1"/>
  <c r="J16" i="59"/>
  <c r="L16" i="59" s="1"/>
  <c r="J15" i="59"/>
  <c r="L15" i="59" s="1"/>
  <c r="J14" i="59"/>
  <c r="L14" i="59" s="1"/>
  <c r="J13" i="59"/>
  <c r="L13" i="59" s="1"/>
  <c r="J12" i="59"/>
  <c r="L12" i="59" s="1"/>
  <c r="J11" i="59"/>
  <c r="L11" i="59" s="1"/>
  <c r="J10" i="59"/>
  <c r="L10" i="59" s="1"/>
  <c r="J9" i="59"/>
  <c r="L9" i="59" s="1"/>
  <c r="J8" i="59"/>
  <c r="L8" i="59" s="1"/>
  <c r="J7" i="59"/>
  <c r="L7" i="59" s="1"/>
  <c r="J6" i="59"/>
  <c r="L6" i="59" s="1"/>
  <c r="M2" i="59"/>
  <c r="M1" i="59"/>
  <c r="S368" i="58"/>
  <c r="Q368" i="58"/>
  <c r="O368" i="58"/>
  <c r="M368" i="58"/>
  <c r="J368" i="58"/>
  <c r="U367" i="58"/>
  <c r="U366" i="58"/>
  <c r="U365" i="58"/>
  <c r="U364" i="58"/>
  <c r="V364" i="58"/>
  <c r="U363" i="58"/>
  <c r="V363" i="58"/>
  <c r="U362" i="58"/>
  <c r="V362" i="58"/>
  <c r="U361" i="58"/>
  <c r="U360" i="58"/>
  <c r="U359" i="58"/>
  <c r="U358" i="58"/>
  <c r="V358" i="58"/>
  <c r="U357" i="58"/>
  <c r="U356" i="58"/>
  <c r="U355" i="58"/>
  <c r="U354" i="58"/>
  <c r="U353" i="58"/>
  <c r="U352" i="58"/>
  <c r="U351" i="58"/>
  <c r="U350" i="58"/>
  <c r="U349" i="58"/>
  <c r="U348" i="58"/>
  <c r="U347" i="58"/>
  <c r="V347" i="58"/>
  <c r="U346" i="58"/>
  <c r="V346" i="58"/>
  <c r="U345" i="58"/>
  <c r="V345" i="58"/>
  <c r="U344" i="58"/>
  <c r="U343" i="58"/>
  <c r="U342" i="58"/>
  <c r="U341" i="58"/>
  <c r="V341" i="58"/>
  <c r="U340" i="58"/>
  <c r="V340" i="58"/>
  <c r="U339" i="58"/>
  <c r="V339" i="58"/>
  <c r="U338" i="58"/>
  <c r="U337" i="58"/>
  <c r="U336" i="58"/>
  <c r="U335" i="58"/>
  <c r="V335" i="58"/>
  <c r="U334" i="58"/>
  <c r="V334" i="58"/>
  <c r="U333" i="58"/>
  <c r="U332" i="58"/>
  <c r="V332" i="58"/>
  <c r="U331" i="58"/>
  <c r="U330" i="58"/>
  <c r="U329" i="58"/>
  <c r="U328" i="58"/>
  <c r="U327" i="58"/>
  <c r="U326" i="58"/>
  <c r="U325" i="58"/>
  <c r="U324" i="58"/>
  <c r="V324" i="58"/>
  <c r="U323" i="58"/>
  <c r="V323" i="58"/>
  <c r="U322" i="58"/>
  <c r="V322" i="58"/>
  <c r="U321" i="58"/>
  <c r="U320" i="58"/>
  <c r="U319" i="58"/>
  <c r="U318" i="58"/>
  <c r="V318" i="58"/>
  <c r="U317" i="58"/>
  <c r="U316" i="58"/>
  <c r="U315" i="58"/>
  <c r="U314" i="58"/>
  <c r="U313" i="58"/>
  <c r="U312" i="58"/>
  <c r="U311" i="58"/>
  <c r="U310" i="58"/>
  <c r="V310" i="58"/>
  <c r="U309" i="58"/>
  <c r="U308" i="58"/>
  <c r="U307" i="58"/>
  <c r="U306" i="58"/>
  <c r="V306" i="58"/>
  <c r="U305" i="58"/>
  <c r="V305" i="58"/>
  <c r="U304" i="58"/>
  <c r="U303" i="58"/>
  <c r="U302" i="58"/>
  <c r="U301" i="58"/>
  <c r="U300" i="58"/>
  <c r="V300" i="58"/>
  <c r="U299" i="58"/>
  <c r="V299" i="58"/>
  <c r="U298" i="58"/>
  <c r="U297" i="58"/>
  <c r="U296" i="58"/>
  <c r="U295" i="58"/>
  <c r="U294" i="58"/>
  <c r="V294" i="58"/>
  <c r="U293" i="58"/>
  <c r="U292" i="58"/>
  <c r="V292" i="58"/>
  <c r="U291" i="58"/>
  <c r="U290" i="58"/>
  <c r="V290" i="58"/>
  <c r="U289" i="58"/>
  <c r="U288" i="58"/>
  <c r="U287" i="58"/>
  <c r="U286" i="58"/>
  <c r="U285" i="58"/>
  <c r="U284" i="58"/>
  <c r="U283" i="58"/>
  <c r="V283" i="58"/>
  <c r="U282" i="58"/>
  <c r="V282" i="58"/>
  <c r="U281" i="58"/>
  <c r="V281" i="58"/>
  <c r="U280" i="58"/>
  <c r="U279" i="58"/>
  <c r="U278" i="58"/>
  <c r="V278" i="58"/>
  <c r="U277" i="58"/>
  <c r="U276" i="58"/>
  <c r="V276" i="58"/>
  <c r="U275" i="58"/>
  <c r="V275" i="58"/>
  <c r="U274" i="58"/>
  <c r="U273" i="58"/>
  <c r="U272" i="58"/>
  <c r="V272" i="58"/>
  <c r="U271" i="58"/>
  <c r="U270" i="58"/>
  <c r="V270" i="58"/>
  <c r="U269" i="58"/>
  <c r="V269" i="58"/>
  <c r="U268" i="58"/>
  <c r="U267" i="58"/>
  <c r="V267" i="58"/>
  <c r="U266" i="58"/>
  <c r="U265" i="58"/>
  <c r="V265" i="58"/>
  <c r="U264" i="58"/>
  <c r="U263" i="58"/>
  <c r="U262" i="58"/>
  <c r="U261" i="58"/>
  <c r="V261" i="58"/>
  <c r="U260" i="58"/>
  <c r="U259" i="58"/>
  <c r="V259" i="58"/>
  <c r="U258" i="58"/>
  <c r="V258" i="58"/>
  <c r="U257" i="58"/>
  <c r="U256" i="58"/>
  <c r="U255" i="58"/>
  <c r="V255" i="58"/>
  <c r="U254" i="58"/>
  <c r="U253" i="58"/>
  <c r="U252" i="58"/>
  <c r="V252" i="58"/>
  <c r="U251" i="58"/>
  <c r="U250" i="58"/>
  <c r="V250" i="58"/>
  <c r="U249" i="58"/>
  <c r="U248" i="58"/>
  <c r="U247" i="58"/>
  <c r="U246" i="58"/>
  <c r="V246" i="58"/>
  <c r="U245" i="58"/>
  <c r="U244" i="58"/>
  <c r="V244" i="58"/>
  <c r="U243" i="58"/>
  <c r="U242" i="58"/>
  <c r="U241" i="58"/>
  <c r="V241" i="58"/>
  <c r="U240" i="58"/>
  <c r="U239" i="58"/>
  <c r="U238" i="58"/>
  <c r="U237" i="58"/>
  <c r="V237" i="58"/>
  <c r="U236" i="58"/>
  <c r="V236" i="58"/>
  <c r="U235" i="58"/>
  <c r="V235" i="58"/>
  <c r="U234" i="58"/>
  <c r="U233" i="58"/>
  <c r="V233" i="58"/>
  <c r="U232" i="58"/>
  <c r="U231" i="58"/>
  <c r="V231" i="58"/>
  <c r="U230" i="58"/>
  <c r="V230" i="58"/>
  <c r="U229" i="58"/>
  <c r="V229" i="58"/>
  <c r="U228" i="58"/>
  <c r="U227" i="58"/>
  <c r="V227" i="58"/>
  <c r="U226" i="58"/>
  <c r="U225" i="58"/>
  <c r="V225" i="58"/>
  <c r="U224" i="58"/>
  <c r="U223" i="58"/>
  <c r="U222" i="58"/>
  <c r="V222" i="58"/>
  <c r="U221" i="58"/>
  <c r="V221" i="58"/>
  <c r="U220" i="58"/>
  <c r="U219" i="58"/>
  <c r="U218" i="58"/>
  <c r="V218" i="58"/>
  <c r="U217" i="58"/>
  <c r="U216" i="58"/>
  <c r="U215" i="58"/>
  <c r="U214" i="58"/>
  <c r="U213" i="58"/>
  <c r="U212" i="58"/>
  <c r="U211" i="58"/>
  <c r="V211" i="58"/>
  <c r="U210" i="58"/>
  <c r="V210" i="58"/>
  <c r="U209" i="58"/>
  <c r="V209" i="58"/>
  <c r="U208" i="58"/>
  <c r="U207" i="58"/>
  <c r="U206" i="58"/>
  <c r="V206" i="58"/>
  <c r="U205" i="58"/>
  <c r="U204" i="58"/>
  <c r="V204" i="58"/>
  <c r="U203" i="58"/>
  <c r="V203" i="58"/>
  <c r="U202" i="58"/>
  <c r="U201" i="58"/>
  <c r="U200" i="58"/>
  <c r="V200" i="58"/>
  <c r="U199" i="58"/>
  <c r="U198" i="58"/>
  <c r="V198" i="58"/>
  <c r="U197" i="58"/>
  <c r="V197" i="58"/>
  <c r="U196" i="58"/>
  <c r="U195" i="58"/>
  <c r="U194" i="58"/>
  <c r="U193" i="58"/>
  <c r="U192" i="58"/>
  <c r="U191" i="58"/>
  <c r="U190" i="58"/>
  <c r="V190" i="58"/>
  <c r="U189" i="58"/>
  <c r="V189" i="58"/>
  <c r="U188" i="58"/>
  <c r="V188" i="58"/>
  <c r="U187" i="58"/>
  <c r="U186" i="58"/>
  <c r="U185" i="58"/>
  <c r="U184" i="58"/>
  <c r="U183" i="58"/>
  <c r="U182" i="58"/>
  <c r="U181" i="58"/>
  <c r="U180" i="58"/>
  <c r="V180" i="58"/>
  <c r="U179" i="58"/>
  <c r="V179" i="58"/>
  <c r="U178" i="58"/>
  <c r="V178" i="58"/>
  <c r="U177" i="58"/>
  <c r="V177" i="58"/>
  <c r="U176" i="58"/>
  <c r="U175" i="58"/>
  <c r="U174" i="58"/>
  <c r="V174" i="58"/>
  <c r="U173" i="58"/>
  <c r="U172" i="58"/>
  <c r="U171" i="58"/>
  <c r="V171" i="58"/>
  <c r="U170" i="58"/>
  <c r="V170" i="58"/>
  <c r="U169" i="58"/>
  <c r="V169" i="58"/>
  <c r="U168" i="58"/>
  <c r="U167" i="58"/>
  <c r="U166" i="58"/>
  <c r="U165" i="58"/>
  <c r="U164" i="58"/>
  <c r="V164" i="58"/>
  <c r="U163" i="58"/>
  <c r="V163" i="58"/>
  <c r="U162" i="58"/>
  <c r="U161" i="58"/>
  <c r="U160" i="58"/>
  <c r="U159" i="58"/>
  <c r="U158" i="58"/>
  <c r="V158" i="58"/>
  <c r="U157" i="58"/>
  <c r="U156" i="58"/>
  <c r="V156" i="58"/>
  <c r="U155" i="58"/>
  <c r="U154" i="58"/>
  <c r="V154" i="58"/>
  <c r="U153" i="58"/>
  <c r="U152" i="58"/>
  <c r="V152" i="58"/>
  <c r="U151" i="58"/>
  <c r="U150" i="58"/>
  <c r="V150" i="58"/>
  <c r="U149" i="58"/>
  <c r="V149" i="58"/>
  <c r="U148" i="58"/>
  <c r="U147" i="58"/>
  <c r="U146" i="58"/>
  <c r="V146" i="58"/>
  <c r="U145" i="58"/>
  <c r="U144" i="58"/>
  <c r="U143" i="58"/>
  <c r="V143" i="58"/>
  <c r="U142" i="58"/>
  <c r="U141" i="58"/>
  <c r="V141" i="58"/>
  <c r="U140" i="58"/>
  <c r="U139" i="58"/>
  <c r="V139" i="58"/>
  <c r="U138" i="58"/>
  <c r="U137" i="58"/>
  <c r="U136" i="58"/>
  <c r="V136" i="58"/>
  <c r="U135" i="58"/>
  <c r="V135" i="58"/>
  <c r="U134" i="58"/>
  <c r="V134" i="58"/>
  <c r="U133" i="58"/>
  <c r="U132" i="58"/>
  <c r="U131" i="58"/>
  <c r="U130" i="58"/>
  <c r="V130" i="58"/>
  <c r="U129" i="58"/>
  <c r="U128" i="58"/>
  <c r="U127" i="58"/>
  <c r="V127" i="58"/>
  <c r="U126" i="58"/>
  <c r="U125" i="58"/>
  <c r="U124" i="58"/>
  <c r="U123" i="58"/>
  <c r="U122" i="58"/>
  <c r="V122" i="58"/>
  <c r="U121" i="58"/>
  <c r="V121" i="58"/>
  <c r="U120" i="58"/>
  <c r="U119" i="58"/>
  <c r="U118" i="58"/>
  <c r="U117" i="58"/>
  <c r="U116" i="58"/>
  <c r="U115" i="58"/>
  <c r="U114" i="58"/>
  <c r="U113" i="58"/>
  <c r="V113" i="58"/>
  <c r="U112" i="58"/>
  <c r="U111" i="58"/>
  <c r="U110" i="58"/>
  <c r="U109" i="58"/>
  <c r="V109" i="58"/>
  <c r="U108" i="58"/>
  <c r="U107" i="58"/>
  <c r="U106" i="58"/>
  <c r="V106" i="58"/>
  <c r="U105" i="58"/>
  <c r="U104" i="58"/>
  <c r="U103" i="58"/>
  <c r="V103" i="58"/>
  <c r="U102" i="58"/>
  <c r="U101" i="58"/>
  <c r="U100" i="58"/>
  <c r="V100" i="58"/>
  <c r="U99" i="58"/>
  <c r="U98" i="58"/>
  <c r="V98" i="58"/>
  <c r="U97" i="58"/>
  <c r="U96" i="58"/>
  <c r="U95" i="58"/>
  <c r="U94" i="58"/>
  <c r="U93" i="58"/>
  <c r="V93" i="58"/>
  <c r="U92" i="58"/>
  <c r="U91" i="58"/>
  <c r="U90" i="58"/>
  <c r="U89" i="58"/>
  <c r="U88" i="58"/>
  <c r="U87" i="58"/>
  <c r="V87" i="58"/>
  <c r="U86" i="58"/>
  <c r="V86" i="58"/>
  <c r="U85" i="58"/>
  <c r="V85" i="58"/>
  <c r="U84" i="58"/>
  <c r="U83" i="58"/>
  <c r="V83" i="58"/>
  <c r="U82" i="58"/>
  <c r="U81" i="58"/>
  <c r="V81" i="58"/>
  <c r="U80" i="58"/>
  <c r="U79" i="58"/>
  <c r="U78" i="58"/>
  <c r="V78" i="58"/>
  <c r="U77" i="58"/>
  <c r="V77" i="58"/>
  <c r="U76" i="58"/>
  <c r="U75" i="58"/>
  <c r="U74" i="58"/>
  <c r="V74" i="58"/>
  <c r="U73" i="58"/>
  <c r="U72" i="58"/>
  <c r="U71" i="58"/>
  <c r="U70" i="58"/>
  <c r="V70" i="58"/>
  <c r="U69" i="58"/>
  <c r="U68" i="58"/>
  <c r="U67" i="58"/>
  <c r="U66" i="58"/>
  <c r="U65" i="58"/>
  <c r="U64" i="58"/>
  <c r="V64" i="58"/>
  <c r="U63" i="58"/>
  <c r="U62" i="58"/>
  <c r="U61" i="58"/>
  <c r="V61" i="58"/>
  <c r="U60" i="58"/>
  <c r="U59" i="58"/>
  <c r="U58" i="58"/>
  <c r="V58" i="58"/>
  <c r="U57" i="58"/>
  <c r="U56" i="58"/>
  <c r="U55" i="58"/>
  <c r="U54" i="58"/>
  <c r="V54" i="58"/>
  <c r="U53" i="58"/>
  <c r="V53" i="58"/>
  <c r="U52" i="58"/>
  <c r="U51" i="58"/>
  <c r="V51" i="58"/>
  <c r="U50" i="58"/>
  <c r="U49" i="58"/>
  <c r="V49" i="58"/>
  <c r="U48" i="58"/>
  <c r="U47" i="58"/>
  <c r="U46" i="58"/>
  <c r="U45" i="58"/>
  <c r="V45" i="58"/>
  <c r="U44" i="58"/>
  <c r="U43" i="58"/>
  <c r="U42" i="58"/>
  <c r="V42" i="58"/>
  <c r="U41" i="58"/>
  <c r="U40" i="58"/>
  <c r="U39" i="58"/>
  <c r="U38" i="58"/>
  <c r="V38" i="58"/>
  <c r="U37" i="58"/>
  <c r="U36" i="58"/>
  <c r="U35" i="58"/>
  <c r="U34" i="58"/>
  <c r="U33" i="58"/>
  <c r="U32" i="58"/>
  <c r="V32" i="58"/>
  <c r="U31" i="58"/>
  <c r="U30" i="58"/>
  <c r="U29" i="58"/>
  <c r="V29" i="58"/>
  <c r="U28" i="58"/>
  <c r="U27" i="58"/>
  <c r="U26" i="58"/>
  <c r="U25" i="58"/>
  <c r="U24" i="58"/>
  <c r="U23" i="58"/>
  <c r="V23" i="58"/>
  <c r="U22" i="58"/>
  <c r="V22" i="58"/>
  <c r="U21" i="58"/>
  <c r="V21" i="58"/>
  <c r="U20" i="58"/>
  <c r="U19" i="58"/>
  <c r="V19" i="58"/>
  <c r="U18" i="58"/>
  <c r="U17" i="58"/>
  <c r="V17" i="58"/>
  <c r="U16" i="58"/>
  <c r="U15" i="58"/>
  <c r="U14" i="58"/>
  <c r="V14" i="58"/>
  <c r="U13" i="58"/>
  <c r="V13" i="58"/>
  <c r="U12" i="58"/>
  <c r="V12" i="58"/>
  <c r="U11" i="58"/>
  <c r="U10" i="58"/>
  <c r="U9" i="58"/>
  <c r="U8" i="58"/>
  <c r="U7" i="58"/>
  <c r="V7" i="58"/>
  <c r="L368" i="58"/>
  <c r="U6" i="58"/>
  <c r="M3" i="58"/>
  <c r="M2" i="58"/>
  <c r="M1" i="58"/>
  <c r="T30" i="59" l="1"/>
  <c r="P30" i="59"/>
  <c r="N30" i="59"/>
  <c r="T368" i="58"/>
  <c r="V18" i="58"/>
  <c r="N368" i="58"/>
  <c r="V6" i="58"/>
  <c r="V26" i="58"/>
  <c r="V33" i="58"/>
  <c r="V35" i="58"/>
  <c r="V37" i="58"/>
  <c r="V65" i="58"/>
  <c r="V67" i="58"/>
  <c r="V69" i="58"/>
  <c r="V92" i="58"/>
  <c r="V10" i="58"/>
  <c r="V16" i="58"/>
  <c r="V28" i="58"/>
  <c r="V30" i="58"/>
  <c r="V48" i="58"/>
  <c r="V55" i="58"/>
  <c r="V60" i="58"/>
  <c r="V62" i="58"/>
  <c r="V99" i="58"/>
  <c r="V107" i="58"/>
  <c r="V114" i="58"/>
  <c r="V142" i="58"/>
  <c r="V157" i="58"/>
  <c r="V8" i="58"/>
  <c r="V39" i="58"/>
  <c r="V44" i="58"/>
  <c r="V46" i="58"/>
  <c r="V71" i="58"/>
  <c r="V76" i="58"/>
  <c r="V9" i="58"/>
  <c r="V11" i="58"/>
  <c r="V15" i="58"/>
  <c r="V20" i="58"/>
  <c r="V25" i="58"/>
  <c r="V27" i="58"/>
  <c r="V31" i="58"/>
  <c r="V36" i="58"/>
  <c r="V41" i="58"/>
  <c r="V43" i="58"/>
  <c r="V47" i="58"/>
  <c r="V52" i="58"/>
  <c r="V57" i="58"/>
  <c r="V59" i="58"/>
  <c r="V63" i="58"/>
  <c r="V68" i="58"/>
  <c r="V73" i="58"/>
  <c r="V75" i="58"/>
  <c r="V79" i="58"/>
  <c r="V84" i="58"/>
  <c r="V89" i="58"/>
  <c r="V95" i="58"/>
  <c r="V97" i="58"/>
  <c r="V101" i="58"/>
  <c r="V111" i="58"/>
  <c r="V117" i="58"/>
  <c r="V119" i="58"/>
  <c r="V123" i="58"/>
  <c r="V124" i="58"/>
  <c r="V126" i="58"/>
  <c r="V131" i="58"/>
  <c r="V132" i="58"/>
  <c r="V133" i="58"/>
  <c r="V138" i="58"/>
  <c r="V140" i="58"/>
  <c r="V144" i="58"/>
  <c r="V155" i="58"/>
  <c r="V160" i="58"/>
  <c r="V166" i="58"/>
  <c r="V172" i="58"/>
  <c r="V182" i="58"/>
  <c r="V192" i="58"/>
  <c r="V213" i="58"/>
  <c r="V217" i="58"/>
  <c r="V219" i="58"/>
  <c r="V226" i="58"/>
  <c r="V228" i="58"/>
  <c r="V234" i="58"/>
  <c r="V249" i="58"/>
  <c r="V251" i="58"/>
  <c r="V266" i="58"/>
  <c r="V285" i="58"/>
  <c r="V289" i="58"/>
  <c r="V291" i="58"/>
  <c r="V296" i="58"/>
  <c r="V302" i="58"/>
  <c r="V307" i="58"/>
  <c r="V312" i="58"/>
  <c r="V321" i="58"/>
  <c r="V326" i="58"/>
  <c r="V337" i="58"/>
  <c r="V338" i="58"/>
  <c r="V343" i="58"/>
  <c r="V348" i="58"/>
  <c r="V350" i="58"/>
  <c r="V352" i="58"/>
  <c r="V359" i="58"/>
  <c r="V361" i="58"/>
  <c r="V365" i="58"/>
  <c r="V80" i="58"/>
  <c r="V91" i="58"/>
  <c r="V96" i="58"/>
  <c r="V102" i="58"/>
  <c r="V108" i="58"/>
  <c r="V118" i="58"/>
  <c r="V125" i="58"/>
  <c r="V129" i="58"/>
  <c r="V145" i="58"/>
  <c r="V147" i="58"/>
  <c r="V151" i="58"/>
  <c r="V162" i="58"/>
  <c r="V167" i="58"/>
  <c r="V173" i="58"/>
  <c r="V186" i="58"/>
  <c r="V193" i="58"/>
  <c r="V195" i="58"/>
  <c r="V199" i="58"/>
  <c r="V201" i="58"/>
  <c r="V205" i="58"/>
  <c r="V214" i="58"/>
  <c r="V224" i="58"/>
  <c r="V242" i="58"/>
  <c r="V254" i="58"/>
  <c r="V260" i="58"/>
  <c r="V268" i="58"/>
  <c r="V271" i="58"/>
  <c r="V277" i="58"/>
  <c r="V298" i="58"/>
  <c r="V313" i="58"/>
  <c r="V315" i="58"/>
  <c r="V330" i="58"/>
  <c r="V349" i="58"/>
  <c r="V353" i="58"/>
  <c r="V355" i="58"/>
  <c r="V360" i="58"/>
  <c r="V366" i="58"/>
  <c r="V24" i="58"/>
  <c r="V34" i="58"/>
  <c r="V40" i="58"/>
  <c r="V50" i="58"/>
  <c r="V56" i="58"/>
  <c r="V66" i="58"/>
  <c r="V72" i="58"/>
  <c r="V82" i="58"/>
  <c r="V88" i="58"/>
  <c r="V90" i="58"/>
  <c r="V94" i="58"/>
  <c r="V105" i="58"/>
  <c r="V110" i="58"/>
  <c r="V115" i="58"/>
  <c r="V116" i="58"/>
  <c r="V137" i="58"/>
  <c r="V148" i="58"/>
  <c r="V153" i="58"/>
  <c r="V159" i="58"/>
  <c r="V161" i="58"/>
  <c r="V165" i="58"/>
  <c r="V175" i="58"/>
  <c r="V181" i="58"/>
  <c r="V185" i="58"/>
  <c r="V187" i="58"/>
  <c r="V194" i="58"/>
  <c r="V196" i="58"/>
  <c r="V202" i="58"/>
  <c r="V207" i="58"/>
  <c r="V212" i="58"/>
  <c r="V220" i="58"/>
  <c r="V232" i="58"/>
  <c r="V238" i="58"/>
  <c r="V243" i="58"/>
  <c r="V248" i="58"/>
  <c r="V257" i="58"/>
  <c r="V262" i="58"/>
  <c r="V273" i="58"/>
  <c r="V274" i="58"/>
  <c r="V279" i="58"/>
  <c r="V284" i="58"/>
  <c r="V286" i="58"/>
  <c r="V288" i="58"/>
  <c r="V295" i="58"/>
  <c r="V297" i="58"/>
  <c r="V301" i="58"/>
  <c r="V308" i="58"/>
  <c r="V314" i="58"/>
  <c r="V316" i="58"/>
  <c r="V319" i="58"/>
  <c r="V325" i="58"/>
  <c r="V329" i="58"/>
  <c r="V331" i="58"/>
  <c r="V333" i="58"/>
  <c r="V336" i="58"/>
  <c r="V342" i="58"/>
  <c r="V354" i="58"/>
  <c r="V356" i="58"/>
  <c r="P123" i="61"/>
  <c r="J30" i="59"/>
  <c r="P368" i="58"/>
  <c r="V128" i="58"/>
  <c r="V184" i="58"/>
  <c r="V191" i="58"/>
  <c r="V216" i="58"/>
  <c r="V223" i="58"/>
  <c r="V247" i="58"/>
  <c r="V253" i="58"/>
  <c r="V264" i="58"/>
  <c r="V311" i="58"/>
  <c r="V317" i="58"/>
  <c r="V328" i="58"/>
  <c r="L30" i="59"/>
  <c r="T123" i="61"/>
  <c r="R368" i="58"/>
  <c r="V120" i="58"/>
  <c r="V240" i="58"/>
  <c r="V287" i="58"/>
  <c r="V293" i="58"/>
  <c r="V304" i="58"/>
  <c r="V351" i="58"/>
  <c r="V357" i="58"/>
  <c r="V176" i="58"/>
  <c r="V183" i="58"/>
  <c r="V208" i="58"/>
  <c r="V215" i="58"/>
  <c r="V263" i="58"/>
  <c r="V280" i="58"/>
  <c r="V327" i="58"/>
  <c r="V344" i="58"/>
  <c r="J164" i="62"/>
  <c r="V112" i="58"/>
  <c r="V104" i="58"/>
  <c r="V168" i="58"/>
  <c r="V239" i="58"/>
  <c r="V245" i="58"/>
  <c r="V256" i="58"/>
  <c r="V303" i="58"/>
  <c r="V309" i="58"/>
  <c r="V320" i="58"/>
  <c r="V367" i="58"/>
  <c r="R30" i="59"/>
  <c r="J123" i="61"/>
  <c r="L123" i="61"/>
  <c r="N123" i="61"/>
  <c r="P164" i="62"/>
  <c r="R164" i="62"/>
  <c r="V30" i="59" l="1"/>
  <c r="V368" i="58"/>
  <c r="V164" i="62"/>
  <c r="J33" i="16" l="1"/>
  <c r="J32" i="15"/>
  <c r="J15" i="13"/>
  <c r="J13" i="10" l="1"/>
  <c r="J136" i="9"/>
  <c r="J40" i="8"/>
  <c r="J107" i="7" l="1"/>
</calcChain>
</file>

<file path=xl/sharedStrings.xml><?xml version="1.0" encoding="utf-8"?>
<sst xmlns="http://schemas.openxmlformats.org/spreadsheetml/2006/main" count="3468" uniqueCount="1618">
  <si>
    <t>ลำดับ</t>
  </si>
  <si>
    <t>หน่วยนับ</t>
  </si>
  <si>
    <t>อัตราการใช้ย้อนหลัง 3 ปี</t>
  </si>
  <si>
    <t>ปริมาณคงคลังยกมา</t>
  </si>
  <si>
    <t>ราคาต่อหน่วย (บาท)</t>
  </si>
  <si>
    <t>มูลค่าจัดซื้อ</t>
  </si>
  <si>
    <t>ปี 2559</t>
  </si>
  <si>
    <t>ปี 2560</t>
  </si>
  <si>
    <t>แผนปฏิบัติการจัดซื้อวัสดุ ประเภทวัสดุสำนักงาน  (เงินบำรุง)</t>
  </si>
  <si>
    <t>รายการวัสดุ</t>
  </si>
  <si>
    <t>หมายเหตุ</t>
  </si>
  <si>
    <t>แผนปฏิบัติการจัดซื้อวัสดุ ประเภทวัสดุคอมพิวเตอร์  (เงินบำรุง)</t>
  </si>
  <si>
    <t>แผนปฏิบัติการจัดซื้อวัสดุ ประเภทวัสดุงานบ้านงานครัว  (เงินบำรุง)</t>
  </si>
  <si>
    <t>แผนปฏิบัติการจัดซื้อวัสดุ ประเภทวัสดุเชื้อเพลิงหล่อลื่น  (เงินบำรุง)</t>
  </si>
  <si>
    <t>แผนปฏิบัติการจัดซื้อวัสดุ ประเภทวัสดุไฟฟ้าและวิทยุ (เงินบำรุง)</t>
  </si>
  <si>
    <t>แผนปฏิบัติการจัดซื้อวัสดุ ประเภทวัสดุบริโภค  (เงินบำรุง)</t>
  </si>
  <si>
    <t>แผนปฏิบัติการจัดซื้อวัสดุ ประเภทวัสดุเครื่องแต่งกาย  (เงินบำรุง)</t>
  </si>
  <si>
    <t>แผนปฏิบัติการจัดซื้อเวชภัณฑ์ ประเภทยาในบัญชียาหลักแห่งชาติ (ED)  (เงินบำรุง)</t>
  </si>
  <si>
    <t>รายการเวชภัณฑ์</t>
  </si>
  <si>
    <t>ขนาดบรรจุ</t>
  </si>
  <si>
    <t>ไตรมาสที่ 1</t>
  </si>
  <si>
    <t>ไตรมาสที่ 2</t>
  </si>
  <si>
    <t>ไตรมาสที่ 3</t>
  </si>
  <si>
    <t>ไตรมาสที่ 4</t>
  </si>
  <si>
    <t>ประมาณการจัดซื้อ</t>
  </si>
  <si>
    <t>มูลค่า (บาท)</t>
  </si>
  <si>
    <t>แผนปฏิบัติการจัดซื้อเวชภัณฑ์ ประเภทยานอกบัญชียาหลักแห่งชาติ (NED) (เงินบำรุง)</t>
  </si>
  <si>
    <t>แผนปฏิบัติการจัดซื้อเวชภัณฑ์ ประเภทเวชภัณฑ์ที่มิใช่ยาและวัสดุการแพทย์ (เงินบำรุง)</t>
  </si>
  <si>
    <t>แผนปฏิบัติการจัดซื้อเวชภัณฑ์ ประเภทวัสดุวิทยาศาสตร์การแพทย์ (เงินบำรุง)</t>
  </si>
  <si>
    <t>แผนปฏิบัติการจัดซื้อเวชภัณฑ์ ประเภทวัสดุทันตกรรม  (เงินบำรุง)</t>
  </si>
  <si>
    <t>ยอดรวมจัดซื้อจริง</t>
  </si>
  <si>
    <t>จำนวน</t>
  </si>
  <si>
    <t>มูลค่า</t>
  </si>
  <si>
    <t>ปี 2561</t>
  </si>
  <si>
    <t>ประจำปีงบประมาณ 2562</t>
  </si>
  <si>
    <t>ประมาณการใช้ในปี 2562</t>
  </si>
  <si>
    <t>มูลค่าจัดซื้อ ปี 2562</t>
  </si>
  <si>
    <t>ประมาณการจัดซื้อ ปี2562</t>
  </si>
  <si>
    <t>ปี 2562</t>
  </si>
  <si>
    <t>โรงพยาบาล  โรงพยาบาลรัตภูมิ  จังหวัดสงขลา</t>
  </si>
  <si>
    <t xml:space="preserve">BB-A,B Cells </t>
  </si>
  <si>
    <t>Bot.</t>
  </si>
  <si>
    <t>[10 ml/Bot]</t>
  </si>
  <si>
    <t xml:space="preserve">BB-ABO-Anti-A </t>
  </si>
  <si>
    <t>BB-ABO-Anti-A,B</t>
  </si>
  <si>
    <t xml:space="preserve"> [10 ml/Bot]</t>
  </si>
  <si>
    <t xml:space="preserve">BB-ABO-Anti-B </t>
  </si>
  <si>
    <t>BB-Anti-HumanGlobulin</t>
  </si>
  <si>
    <t>[10ml/Bot]</t>
  </si>
  <si>
    <t xml:space="preserve">BB-Coomb's control cells </t>
  </si>
  <si>
    <t>BB-LISS</t>
  </si>
  <si>
    <t xml:space="preserve">BB-O1,O2 </t>
  </si>
  <si>
    <t xml:space="preserve">BB-Rh-Anti-D </t>
  </si>
  <si>
    <t>C- TOTAL PROTIEN</t>
  </si>
  <si>
    <t>CG</t>
  </si>
  <si>
    <t>[1 X 50 SLD]</t>
  </si>
  <si>
    <t xml:space="preserve">C-ALBUMIN </t>
  </si>
  <si>
    <t xml:space="preserve">C-ALK PHOS (ALKP) </t>
  </si>
  <si>
    <t>[1X60 SLD]</t>
  </si>
  <si>
    <t xml:space="preserve">C-ALT </t>
  </si>
  <si>
    <t xml:space="preserve"> [1 X 50 SLD]</t>
  </si>
  <si>
    <t>C-Amylase</t>
  </si>
  <si>
    <t>[1 X18 SLD]</t>
  </si>
  <si>
    <t xml:space="preserve">C-AST  </t>
  </si>
  <si>
    <t>[1 X 60 SLD]</t>
  </si>
  <si>
    <t>C-Bilirubin Control Sol For MB</t>
  </si>
  <si>
    <t>[1 X 10 ml ]</t>
  </si>
  <si>
    <t>C-Bilirubin Std Sol For MB</t>
  </si>
  <si>
    <t>[1 X 10 ml]</t>
  </si>
  <si>
    <t>C-BuBc</t>
  </si>
  <si>
    <t>C-Calcium</t>
  </si>
  <si>
    <t>C-CHOLESTEROL</t>
  </si>
  <si>
    <t xml:space="preserve"> [1 X 60 SLD]</t>
  </si>
  <si>
    <t>C-CHOLRIDE</t>
  </si>
  <si>
    <t xml:space="preserve">C-Control Microalbumin </t>
  </si>
  <si>
    <t>[1 Set X 4Bt]</t>
  </si>
  <si>
    <t xml:space="preserve">C-CREATININE IDMS </t>
  </si>
  <si>
    <t>C-dHDL Slide</t>
  </si>
  <si>
    <t>C-DTX Glucose Strip</t>
  </si>
  <si>
    <t>Box</t>
  </si>
  <si>
    <t xml:space="preserve"> [100 Test/Box]</t>
  </si>
  <si>
    <t xml:space="preserve">C-ECO2  </t>
  </si>
  <si>
    <t>C-GLUCOSE</t>
  </si>
  <si>
    <t>C-HbA1C</t>
  </si>
  <si>
    <t>[1 Set X5 Bt]</t>
  </si>
  <si>
    <t xml:space="preserve">C-Magnesium </t>
  </si>
  <si>
    <t xml:space="preserve">C-Microalbumin </t>
  </si>
  <si>
    <t>[50 Test/Box]</t>
  </si>
  <si>
    <t>C-Phosphorus</t>
  </si>
  <si>
    <t xml:space="preserve">C-POTASSIUM </t>
  </si>
  <si>
    <t xml:space="preserve">C-SODIUM </t>
  </si>
  <si>
    <t>C-TOTAL BILLIRUBIN</t>
  </si>
  <si>
    <t xml:space="preserve">C-TRIGLYCERIDE </t>
  </si>
  <si>
    <t xml:space="preserve">C-Troponin T Contrrol </t>
  </si>
  <si>
    <t>[2 Bt/Box ]</t>
  </si>
  <si>
    <t xml:space="preserve">C-Troponin T Reader </t>
  </si>
  <si>
    <t>[2 Level/Bt]</t>
  </si>
  <si>
    <t>C-Troponin T</t>
  </si>
  <si>
    <t>[10 Test/Box]</t>
  </si>
  <si>
    <t xml:space="preserve">C-UREA ( BUN) </t>
  </si>
  <si>
    <t xml:space="preserve">C-URIC </t>
  </si>
  <si>
    <t xml:space="preserve">H-CBC-SYM-Cellpack Pk-30L </t>
  </si>
  <si>
    <t>Pk</t>
  </si>
  <si>
    <t>[1x20 L]X 625T</t>
  </si>
  <si>
    <t>H-CBC-SYM-Stomatolyser 4DL</t>
  </si>
  <si>
    <t xml:space="preserve"> [42m Lx3]FFS-8</t>
  </si>
  <si>
    <t>H-CBC-SYM-Stomatolyser 4DS</t>
  </si>
  <si>
    <t xml:space="preserve">H-CBC-SYM-Sulforlyser SLS-220A  </t>
  </si>
  <si>
    <t>[5 L]X10,000</t>
  </si>
  <si>
    <t>H-DCIP</t>
  </si>
  <si>
    <t>[100Test/Box]</t>
  </si>
  <si>
    <t>H-Malaria Pf/Pan</t>
  </si>
  <si>
    <t>[30 Test/Box]</t>
  </si>
  <si>
    <t xml:space="preserve">H-OF </t>
  </si>
  <si>
    <t>[100 Test/Box]</t>
  </si>
  <si>
    <t xml:space="preserve">I- Leptospira Rapid </t>
  </si>
  <si>
    <t>I- Serodia HIV 1/2</t>
  </si>
  <si>
    <t xml:space="preserve"> [220 Test/Box]</t>
  </si>
  <si>
    <t>I-Wondfo Diagnotic kit for HIV 1+2</t>
  </si>
  <si>
    <t>[25 Test/Box]</t>
  </si>
  <si>
    <t>I-HBcAb Cassette</t>
  </si>
  <si>
    <t xml:space="preserve">I-HBsAb Cassette </t>
  </si>
  <si>
    <t>[40 Test/Box]</t>
  </si>
  <si>
    <t>I-HBsAg Cassette</t>
  </si>
  <si>
    <t>I-HCV Cassette</t>
  </si>
  <si>
    <t xml:space="preserve"> [40Test/Box]</t>
  </si>
  <si>
    <t>I-HIV 1/2 Bispot  (อื่นๆ)</t>
  </si>
  <si>
    <t>[36 Test/Box]</t>
  </si>
  <si>
    <t>I-EQA HBV  Ag</t>
  </si>
  <si>
    <t>3 ครั้ง/ปี</t>
  </si>
  <si>
    <t>I-EQA HCV</t>
  </si>
  <si>
    <t>I-EQA Syphilis</t>
  </si>
  <si>
    <t>I-EQA HIV</t>
  </si>
  <si>
    <t>5 ml</t>
  </si>
  <si>
    <t>I-HIV 1/2 SD Bioline</t>
  </si>
  <si>
    <t xml:space="preserve">I-RPR Set </t>
  </si>
  <si>
    <t>[500 Test/Box]</t>
  </si>
  <si>
    <t>I-Salmonella Cassette</t>
  </si>
  <si>
    <t>I-Scrub typhus</t>
  </si>
  <si>
    <t xml:space="preserve">I-Syphilis </t>
  </si>
  <si>
    <t>M-UPT Control</t>
  </si>
  <si>
    <t>M-Control สารเสพติด</t>
  </si>
  <si>
    <t>M-EQA Micros</t>
  </si>
  <si>
    <t>M-EQA สารเสพติด</t>
  </si>
  <si>
    <t>4 ครั้ง/ปี</t>
  </si>
  <si>
    <t xml:space="preserve">M-hCG Strip </t>
  </si>
  <si>
    <t xml:space="preserve">M-Microalbumin </t>
  </si>
  <si>
    <t>[50 test/Bot]</t>
  </si>
  <si>
    <t xml:space="preserve">M-Morphine ABON </t>
  </si>
  <si>
    <t>[40Test/Box]</t>
  </si>
  <si>
    <t>M-Stool Occult Blood</t>
  </si>
  <si>
    <t>M-Methmphatamine GPO</t>
  </si>
  <si>
    <t xml:space="preserve">M-THC ABON </t>
  </si>
  <si>
    <t>M-UA Multistix 10 SG</t>
  </si>
  <si>
    <t>[100 Test/Bot]</t>
  </si>
  <si>
    <t>M-UA Multistix 7 SG</t>
  </si>
  <si>
    <t xml:space="preserve">M-Urine strip 2 P </t>
  </si>
  <si>
    <t>[100Test/Botl]</t>
  </si>
  <si>
    <t>S-30% KOH</t>
  </si>
  <si>
    <t>[450 ml]</t>
  </si>
  <si>
    <t>S-ACCU-CHEK Safe-T-Pro Uno</t>
  </si>
  <si>
    <t xml:space="preserve"> (200 psc./box)</t>
  </si>
  <si>
    <t xml:space="preserve">S-AFB </t>
  </si>
  <si>
    <t>[4x450 ml]</t>
  </si>
  <si>
    <t>S- Gram stain</t>
  </si>
  <si>
    <t>S-Buffer Solution for Wright stain</t>
  </si>
  <si>
    <t>450 ml</t>
  </si>
  <si>
    <t>S-Carry Bair</t>
  </si>
  <si>
    <t>[100 Pcsl/Box]</t>
  </si>
  <si>
    <t>S-Clot Activate Tube 3 ml</t>
  </si>
  <si>
    <t xml:space="preserve"> [1000 /Pack]</t>
  </si>
  <si>
    <t xml:space="preserve">S-Container For Stool With Spoon </t>
  </si>
  <si>
    <t>[1000 Pcs./Pk]</t>
  </si>
  <si>
    <t xml:space="preserve">S-Container For Sputum </t>
  </si>
  <si>
    <t>S-Container For UA</t>
  </si>
  <si>
    <t xml:space="preserve"> [1000 Pcs./Pk]</t>
  </si>
  <si>
    <t>S-Cover Glass 22*22 mm.</t>
  </si>
  <si>
    <t xml:space="preserve"> [10 Box/Pk]</t>
  </si>
  <si>
    <t>S-EDTA K3  Vacuum Tube 3 ml</t>
  </si>
  <si>
    <t xml:space="preserve"> [100Tubes/Pk]</t>
  </si>
  <si>
    <t xml:space="preserve">S-EDTA K3 Tube 0.5 ml </t>
  </si>
  <si>
    <t>[1000Tubes/Pk]</t>
  </si>
  <si>
    <t xml:space="preserve">S-EDTA K3 Tube 6 ml </t>
  </si>
  <si>
    <t xml:space="preserve">S-EDTA K3 Tube 3 ml </t>
  </si>
  <si>
    <t>[1000 Tubes/Pk]</t>
  </si>
  <si>
    <t>S-Glass tube 12x75</t>
  </si>
  <si>
    <t xml:space="preserve"> [Box]</t>
  </si>
  <si>
    <t>S-Glass tube 12x100</t>
  </si>
  <si>
    <t xml:space="preserve">S-Hct tube </t>
  </si>
  <si>
    <t>[10 bot/Box]</t>
  </si>
  <si>
    <t>S-Immersion oil</t>
  </si>
  <si>
    <t>[500 ml/Bot]</t>
  </si>
  <si>
    <t>S-Lamp 6v 30w</t>
  </si>
  <si>
    <t>Pcs</t>
  </si>
  <si>
    <t xml:space="preserve">S-Lithium Heparin Tube 3 ml </t>
  </si>
  <si>
    <t xml:space="preserve">S-Microslide Frosted edge[ปลายฝ้า] </t>
  </si>
  <si>
    <t>[72 Pcs./Box]</t>
  </si>
  <si>
    <t>S-Microslide Ground edge [ปลายใส]</t>
  </si>
  <si>
    <t xml:space="preserve"> [72Pcs/Box]</t>
  </si>
  <si>
    <t xml:space="preserve">S-MT Cell Slide For UA 10 Chamber </t>
  </si>
  <si>
    <t>[100 Pcs.Pk]</t>
  </si>
  <si>
    <t>S-NaF vac 3 ml</t>
  </si>
  <si>
    <t>S-NaF non vac 3 ml</t>
  </si>
  <si>
    <t xml:space="preserve"> [100 /Pack]</t>
  </si>
  <si>
    <t xml:space="preserve">S-Pipette Tip : Blue </t>
  </si>
  <si>
    <t>[500 Pcs./Pk]</t>
  </si>
  <si>
    <t>S-Pipette Tip : Yellow</t>
  </si>
  <si>
    <t xml:space="preserve"> [1,000 Pcs./Pk]</t>
  </si>
  <si>
    <t>S-Transfer pipitte</t>
  </si>
  <si>
    <t>[500 Pcsl/Box]</t>
  </si>
  <si>
    <t xml:space="preserve">S-Tribulb Pipette </t>
  </si>
  <si>
    <t>[1000/Pk]</t>
  </si>
  <si>
    <t>S-Urine tube</t>
  </si>
  <si>
    <t>S-Wright stain</t>
  </si>
  <si>
    <t>S-Vial</t>
  </si>
  <si>
    <t>Pk.</t>
  </si>
  <si>
    <t>1000 Pcs</t>
  </si>
  <si>
    <t>S-NaCitrate 3.8 %</t>
  </si>
  <si>
    <t>50 tube</t>
  </si>
  <si>
    <t>กระดาษชุดตรวจน้ำคลำ</t>
  </si>
  <si>
    <t>ดินสอเขียนแก้ว</t>
  </si>
  <si>
    <t>1 กล่อง</t>
  </si>
  <si>
    <t>12ชิ้น</t>
  </si>
  <si>
    <t>Parafilm</t>
  </si>
  <si>
    <t>125FT</t>
  </si>
  <si>
    <t>แปรงล้าง  tube ขนาดเล็ก</t>
  </si>
  <si>
    <t>1โหล</t>
  </si>
  <si>
    <t>12อัน</t>
  </si>
  <si>
    <t>M-Hemoculture สำหรับเด็ก</t>
  </si>
  <si>
    <t>Pack</t>
  </si>
  <si>
    <t>100 bot.</t>
  </si>
  <si>
    <t>M-Hemoculture สำหรับผู้ใหญ่</t>
  </si>
  <si>
    <t>โรงพยาบาล โรงพยาบาลรัตภูมิ จังหวัดสงขลา</t>
  </si>
  <si>
    <t>ถุงมือ Disposible No XS</t>
  </si>
  <si>
    <t>100 ชิ้น</t>
  </si>
  <si>
    <t>กล่อง</t>
  </si>
  <si>
    <t>ถุงมือ Disposible No S</t>
  </si>
  <si>
    <t>Solution Set</t>
  </si>
  <si>
    <t>1 ชุด</t>
  </si>
  <si>
    <t>set</t>
  </si>
  <si>
    <t>Injection Plug</t>
  </si>
  <si>
    <t>Extention Tube</t>
  </si>
  <si>
    <t>ชิ้น</t>
  </si>
  <si>
    <t>ป้ายผูกข้อมือเด็ก สีฟ้า</t>
  </si>
  <si>
    <t>ป้ายผูกข้อมือเด็ก  สีชมพู</t>
  </si>
  <si>
    <t>ป้ายผูกข้อมือผู้ใหญ่</t>
  </si>
  <si>
    <t>ป้ายผูกข้อมือผู้ใหญ่(แพ้ยา)</t>
  </si>
  <si>
    <t>O2 Canular ผู้ใหญ่</t>
  </si>
  <si>
    <t>เส้น</t>
  </si>
  <si>
    <t>O2 Canular (เด็ก)</t>
  </si>
  <si>
    <t>O2 canula สำหรับเด็กแรกเกิด</t>
  </si>
  <si>
    <t>1 ชิ้น</t>
  </si>
  <si>
    <t>1 ลูก</t>
  </si>
  <si>
    <t>ลูก</t>
  </si>
  <si>
    <t>Electrod pad เด็ก</t>
  </si>
  <si>
    <t>50 ชิ้น</t>
  </si>
  <si>
    <t>ถุง</t>
  </si>
  <si>
    <t>Electrod pad ผู้ใหญ่</t>
  </si>
  <si>
    <t>หางปลา</t>
  </si>
  <si>
    <t>กระดาษ EKG</t>
  </si>
  <si>
    <t>100 แผ่น</t>
  </si>
  <si>
    <t>พับ</t>
  </si>
  <si>
    <t>สายยางรัดแขน ( ฟุต )</t>
  </si>
  <si>
    <t>1 ฟุต</t>
  </si>
  <si>
    <t>ฟุต</t>
  </si>
  <si>
    <t>หลอด Attest test</t>
  </si>
  <si>
    <t>12 หลอด</t>
  </si>
  <si>
    <t>Mask Disposable</t>
  </si>
  <si>
    <t>1 เส้น</t>
  </si>
  <si>
    <t>ชุดMask พ่นยาเด็ก</t>
  </si>
  <si>
    <t>ชุด</t>
  </si>
  <si>
    <t>ชุดMask พ่นยาผู้ใหญ่</t>
  </si>
  <si>
    <t xml:space="preserve">O2 Face Mask c Bag เด็ก </t>
  </si>
  <si>
    <t xml:space="preserve">O2 Face Mask c Bag ผู้ใหญ่ </t>
  </si>
  <si>
    <t>ไม้พันสำลีเบอร์S สั้น</t>
  </si>
  <si>
    <t>100  ก้าน</t>
  </si>
  <si>
    <t>ไม้พันสำลีเบอร์S ยาว</t>
  </si>
  <si>
    <t>ไม้พันสำลีเบอร์ M ยาว</t>
  </si>
  <si>
    <t>ไม้พันสำลีเบอร์ L ยาว</t>
  </si>
  <si>
    <t>Eye Pad ( กล่อง )</t>
  </si>
  <si>
    <t>25 ชิ้น</t>
  </si>
  <si>
    <t>ไม้แป๊ปสเมียร์</t>
  </si>
  <si>
    <t>Finger's Splint 0.5"(โหล)</t>
  </si>
  <si>
    <t>12 ชิ้น</t>
  </si>
  <si>
    <t>โหล</t>
  </si>
  <si>
    <t>Finger's Splint  1 "(โหล)</t>
  </si>
  <si>
    <t>Mask N95</t>
  </si>
  <si>
    <t>20 ชิ้น</t>
  </si>
  <si>
    <t>สายยางต่อท่อ ICD แบบแข็ง</t>
  </si>
  <si>
    <t>1 ม้วน</t>
  </si>
  <si>
    <t>ม้วน</t>
  </si>
  <si>
    <t>แก้วยาน้ำ(ใบ)</t>
  </si>
  <si>
    <t>1 โหล</t>
  </si>
  <si>
    <t>ใบ</t>
  </si>
  <si>
    <t>ถ้วยยาเม็ด ( ใบ )</t>
  </si>
  <si>
    <t>Eye Shill ซ้าย</t>
  </si>
  <si>
    <t>Eye Shill ขวา</t>
  </si>
  <si>
    <t>Mask with shield</t>
  </si>
  <si>
    <t>1 อัน</t>
  </si>
  <si>
    <t>อัน</t>
  </si>
  <si>
    <t>ชุดดึงไหปลาร้า เบอร์ SS</t>
  </si>
  <si>
    <t>1ชิ้น</t>
  </si>
  <si>
    <t>2 ชิ้น</t>
  </si>
  <si>
    <t>Three Way</t>
  </si>
  <si>
    <t>Airway NO.4</t>
  </si>
  <si>
    <t>Airway NO. 5</t>
  </si>
  <si>
    <t>Airway NO.6</t>
  </si>
  <si>
    <t>Airway NO.7</t>
  </si>
  <si>
    <r>
      <t>Airway NO. 8</t>
    </r>
    <r>
      <rPr>
        <sz val="10"/>
        <rFont val="Arial"/>
        <family val="2"/>
      </rPr>
      <t/>
    </r>
  </si>
  <si>
    <t>Airway NO. 9</t>
  </si>
  <si>
    <t>หมวก Disposable</t>
  </si>
  <si>
    <t>Autoclave tape</t>
  </si>
  <si>
    <t>Comply test</t>
  </si>
  <si>
    <t>กระดาษอัลตร้าซาวด์</t>
  </si>
  <si>
    <t>กระดาษNST</t>
  </si>
  <si>
    <t>กระดาษ Defib เครื่อง Nihon รุ่น FQW50-3-100</t>
  </si>
  <si>
    <t>กระดาษ EKG กราฟเขียว เครื่อง Nihon 50mmX3m</t>
  </si>
  <si>
    <t>เข็ม Cutting เล็ก (โหล)</t>
  </si>
  <si>
    <t>เข็ม Cutting กลาง (โหล)</t>
  </si>
  <si>
    <t>เข็มCutting ใหญ่ (โหล)</t>
  </si>
  <si>
    <t>เข็ม Round เล็ก(โหล)</t>
  </si>
  <si>
    <t>เข็ม Round กลาง (โหล)</t>
  </si>
  <si>
    <t>เข็มRound ใหญ่ (โหล)</t>
  </si>
  <si>
    <t>ใบมีดผ่าตัดเบอร์ 11</t>
  </si>
  <si>
    <t>1 ใบ</t>
  </si>
  <si>
    <t>ใบมีดผ่าตัดเบอร์ 15</t>
  </si>
  <si>
    <t>ใบมีดผ่าตัดเบอร์ 23</t>
  </si>
  <si>
    <t>ใบมีดโกน</t>
  </si>
  <si>
    <t xml:space="preserve">Connector </t>
  </si>
  <si>
    <t xml:space="preserve"> 1 ชิ้น</t>
  </si>
  <si>
    <t>กระดาษ Defibillator</t>
  </si>
  <si>
    <t>Nylon No 2/0 (โหล)</t>
  </si>
  <si>
    <t>Nylon No 3/0 (โหล)</t>
  </si>
  <si>
    <t>Nylon No 4/0 (โหล)</t>
  </si>
  <si>
    <t>Nylon No 5/0(โหล)</t>
  </si>
  <si>
    <t xml:space="preserve">ไหมดำเบอร์ 1/0 </t>
  </si>
  <si>
    <t xml:space="preserve">ไหมดำเบอร์ 2/0 </t>
  </si>
  <si>
    <t xml:space="preserve">ไหมดำเบอร์ 3/0 </t>
  </si>
  <si>
    <t>ลูกยางBP.</t>
  </si>
  <si>
    <t>Cuff BP. เด็กแรกเกิด</t>
  </si>
  <si>
    <t>Cuff BP. เด็กเล็ก</t>
  </si>
  <si>
    <t>Cuff BP. เด็กโต</t>
  </si>
  <si>
    <t>Cuff BP. ผู้ใหญ่</t>
  </si>
  <si>
    <t>เจลอัลตร้าซาวด์</t>
  </si>
  <si>
    <t>5 ลิตร</t>
  </si>
  <si>
    <t>กระปุก</t>
  </si>
  <si>
    <t>สายสวนยางแดง เบอร์14</t>
  </si>
  <si>
    <t>สายสวนยางแดง เบอร์16</t>
  </si>
  <si>
    <t>คลอรีนน้ำ 10 %</t>
  </si>
  <si>
    <t>25 กก.</t>
  </si>
  <si>
    <t>ถัง</t>
  </si>
  <si>
    <t>คลอรีนผง 70 %</t>
  </si>
  <si>
    <t>40 กก.</t>
  </si>
  <si>
    <t>ไม้พันสำลีแอลกอฮอ 2%</t>
  </si>
  <si>
    <t>300 ชิ้น</t>
  </si>
  <si>
    <t>ด้ายผูก(Cord) (สายสะดือ )</t>
  </si>
  <si>
    <t>Mouth Pieces แบบพลาสติก</t>
  </si>
  <si>
    <t>ปรอทดิจิตอล</t>
  </si>
  <si>
    <t>ถุงรองรับเลือด(ห้องคลอด)</t>
  </si>
  <si>
    <t>1 ถุง</t>
  </si>
  <si>
    <t>Spcer พ่นยาเด็ก</t>
  </si>
  <si>
    <t>Cuff BP แบบท่อลมเดี่ยว สำหรับเด็กเล็ก</t>
  </si>
  <si>
    <t>Cuff BP แบบท่อลมเดี่ยว สำหรับเด็กโต</t>
  </si>
  <si>
    <t>Cuff BP แบบท่อลมเดี่ยว สำหรับผู้ใหญ่</t>
  </si>
  <si>
    <t>Cuff BP แบบท่อลมคู่  สำหรับเด็กเล็ก</t>
  </si>
  <si>
    <t>Cuff BP แบบท่อลมคู่ สำหรับเด็กโต</t>
  </si>
  <si>
    <t>Cuff BP แบบท่อลมคู่ สำหรับผู้ใหญ่</t>
  </si>
  <si>
    <t>หลอดไฟโคมไฟเย็บแผล</t>
  </si>
  <si>
    <t>ไกด์วาย  เบอร์ S</t>
  </si>
  <si>
    <t>ไกด์วาย เบอร์ M</t>
  </si>
  <si>
    <t>ไกด์วาย  เบอร์ L</t>
  </si>
  <si>
    <t>Mask พ่นยาสำหรับผู้ป่วยเจาะคอ</t>
  </si>
  <si>
    <t>ถุงลมสำรอง Ambu Bag PVC</t>
  </si>
  <si>
    <t xml:space="preserve">Mask Ambu Bag </t>
  </si>
  <si>
    <t>Defibrilatiens Aclult Electord</t>
  </si>
  <si>
    <t>ยางหุ้มหูฟัง</t>
  </si>
  <si>
    <t>ยางรองหูฟัง</t>
  </si>
  <si>
    <t>แผ่นไดอะแฟม</t>
  </si>
  <si>
    <t>1ชุด</t>
  </si>
  <si>
    <t>น้ำยาทำลายเชื้อพื้นผิว Vergon</t>
  </si>
  <si>
    <t>100 ซอง</t>
  </si>
  <si>
    <t>BOWIE DICK TEST</t>
  </si>
  <si>
    <t>50 แผ่น</t>
  </si>
  <si>
    <t>เจลล้างมือ VIRVLEX HANDRUB ชนิดเรืองแสง</t>
  </si>
  <si>
    <t>1ขวด</t>
  </si>
  <si>
    <t>ขวด</t>
  </si>
  <si>
    <t>น้ำยา Enzyme ล้างเครื่องมือ</t>
  </si>
  <si>
    <t>1แกลลอน</t>
  </si>
  <si>
    <t>แกลลอน</t>
  </si>
  <si>
    <t>น้ำยาทำลายเชื้ออุปกรณ์สายยาง</t>
  </si>
  <si>
    <t>Mask R95</t>
  </si>
  <si>
    <t>ชุดลุยบ่อบำบัด</t>
  </si>
  <si>
    <t>ถุงมือ PVC ยาว</t>
  </si>
  <si>
    <t>1 คู่</t>
  </si>
  <si>
    <t>คู่</t>
  </si>
  <si>
    <t>ปลั๊กอุดหู</t>
  </si>
  <si>
    <t>ข้อต่อCuff BP</t>
  </si>
  <si>
    <t>Flerible tube แบบ Sukucibe พร้อมข้อต่อ</t>
  </si>
  <si>
    <t>สายยาง Cuff BP</t>
  </si>
  <si>
    <t>3 เมตร</t>
  </si>
  <si>
    <t>ข้อต่อ 3 ทาง สำหรับพ่นยาผู้ป่วย</t>
  </si>
  <si>
    <t>แผ่นประคบร้อน ขนาดกลาง</t>
  </si>
  <si>
    <t>แผ่นประคบร้อน ขนาดใหญ่</t>
  </si>
  <si>
    <t>แผ่นประคบร้อนแบบไฟฟ้า</t>
  </si>
  <si>
    <t>บิกเกอร์ ขนาด 100 ml</t>
  </si>
  <si>
    <t>บิกเกอร์ ขนาด 250 ml</t>
  </si>
  <si>
    <t>กระบอกตวง ขนาด 100 ml</t>
  </si>
  <si>
    <t>ถาดนับยา สแตนเลส</t>
  </si>
  <si>
    <t>โกร่งแก้วบดยาขนาดเล็ก</t>
  </si>
  <si>
    <t>สติ๊กเกอร์ Autoclavetest  เล็ก สีขาว</t>
  </si>
  <si>
    <t>สติ๊กเกอร์ Autoclavetest  กลาง สีแดง</t>
  </si>
  <si>
    <t>ที่ตรวจเท้า</t>
  </si>
  <si>
    <t>เข็ม DISPOSE NO 18*1</t>
  </si>
  <si>
    <t>เข็ม DISPOSE NO 18*1.5</t>
  </si>
  <si>
    <t>เข็ม DISPOSE NO  21*1</t>
  </si>
  <si>
    <t>เข็ม DISPOSE NO  21*1.5</t>
  </si>
  <si>
    <t>เข็ม DISPOSE NO  22*1</t>
  </si>
  <si>
    <t>เข็ม DISPOSE NO  22*1.5</t>
  </si>
  <si>
    <t>เข็ม DISPOSE NO  23*1</t>
  </si>
  <si>
    <t>เข็ม DISPOSE NO  23*1.5</t>
  </si>
  <si>
    <t>เข็ม DISPOSE NO  24*1</t>
  </si>
  <si>
    <t>เข็ม DISPOSE NO  24*1.5</t>
  </si>
  <si>
    <t>เข็ม DISPOSE NO  25*1</t>
  </si>
  <si>
    <t>เข็ม DISPOSE NO  25*1.5</t>
  </si>
  <si>
    <t>เข็ม DISPOSE NO  26*0.5</t>
  </si>
  <si>
    <t>SYRING DISP 1 CC INSULIN</t>
  </si>
  <si>
    <t>SYRING DISPOSE 1CC</t>
  </si>
  <si>
    <t>SYRING DISPOSE 3CC</t>
  </si>
  <si>
    <t>SYRING DISPOSE 5CC</t>
  </si>
  <si>
    <t>SYRING DISPOSE 10CC</t>
  </si>
  <si>
    <t>30 ชิ้น</t>
  </si>
  <si>
    <t>SYRING DISPOSE 20CC</t>
  </si>
  <si>
    <t>หลอดแก้วฉีดยา 50 ซีซี</t>
  </si>
  <si>
    <t>SYRING IRRIGATE 50 CC</t>
  </si>
  <si>
    <t>SYRING  50 CC Dis.  แบบฉีด</t>
  </si>
  <si>
    <t>SYRING  50 CC Dis. แบบให้อาหาร</t>
  </si>
  <si>
    <t>BLOOD SET สำหรับเครื่อง</t>
  </si>
  <si>
    <t>GYPSONA 3''  (เฝือก)</t>
  </si>
  <si>
    <t>GYPSONA 4''</t>
  </si>
  <si>
    <t>GYPSONA 6''</t>
  </si>
  <si>
    <t>WIBRILL 3''  (สำลีรองเฝือก)</t>
  </si>
  <si>
    <t>WIBRILL 4''</t>
  </si>
  <si>
    <t>WIBRILL 6''</t>
  </si>
  <si>
    <t>พลาสเตอร์ยา</t>
  </si>
  <si>
    <t>SET IV ผู้ใหญ่</t>
  </si>
  <si>
    <t>SET IV ผู้ใหญ่สำหรับเครื่อง</t>
  </si>
  <si>
    <t>SET IV เด็ก</t>
  </si>
  <si>
    <t>ถุงเก็บปัสสาวะเด็ก</t>
  </si>
  <si>
    <t>URINE BAGผู้ใหญ่</t>
  </si>
  <si>
    <t>MEDICUT NO.16</t>
  </si>
  <si>
    <t>MEDICUT NO.18</t>
  </si>
  <si>
    <t>MEDICUT NO.20</t>
  </si>
  <si>
    <t>MEDICUT NO. 22</t>
  </si>
  <si>
    <t>MEDICUT NO. 24</t>
  </si>
  <si>
    <t>สาย NG. 5</t>
  </si>
  <si>
    <t>สาย NG. 6</t>
  </si>
  <si>
    <t>สาย NG. 8</t>
  </si>
  <si>
    <t>สาย NG. 10</t>
  </si>
  <si>
    <t>สาย NG. 12</t>
  </si>
  <si>
    <t>สาย NG. 14</t>
  </si>
  <si>
    <t>สาย NG. 16</t>
  </si>
  <si>
    <t>สาย NG. 18</t>
  </si>
  <si>
    <t>GAUZE B.D.3''</t>
  </si>
  <si>
    <t>GAUZE B.D.4''</t>
  </si>
  <si>
    <t>GAUZE B.D.6''</t>
  </si>
  <si>
    <t>ELASTIC B.D.3''</t>
  </si>
  <si>
    <t>ELASTIC B.D.4''</t>
  </si>
  <si>
    <t>ELASTIC B.D.6''</t>
  </si>
  <si>
    <t>MEDIPORE 4''</t>
  </si>
  <si>
    <t>MEDIPORE 1''</t>
  </si>
  <si>
    <t>TRANSPORE1/2"</t>
  </si>
  <si>
    <t>24 ม้วน</t>
  </si>
  <si>
    <t xml:space="preserve">TRANSPORE" white </t>
  </si>
  <si>
    <t>12 ม้วน</t>
  </si>
  <si>
    <t>CHROMIC 2/0 ไม่ติดเข็ม</t>
  </si>
  <si>
    <t>CHROMIC 3/0 ติดเข็ม</t>
  </si>
  <si>
    <t>CHROMIC 4/0 ติดเข็ม</t>
  </si>
  <si>
    <t>CHROMIC 2/0 ติดเข็ม</t>
  </si>
  <si>
    <t>CHROMIC 0/0 ติดเข็ม</t>
  </si>
  <si>
    <t>ปรอททางก้น</t>
  </si>
  <si>
    <t>ปรอททางปาก</t>
  </si>
  <si>
    <t>SPINAL NEEDLE NO.20</t>
  </si>
  <si>
    <t>SPINAL NEEDLE NO.21</t>
  </si>
  <si>
    <t>SPINAL NEEDLE NO.22</t>
  </si>
  <si>
    <t>GAUZE DRAIN</t>
  </si>
  <si>
    <t>ซอง</t>
  </si>
  <si>
    <t>สำลีก้อนเล็ก</t>
  </si>
  <si>
    <t>450 g</t>
  </si>
  <si>
    <t>ห่อ</t>
  </si>
  <si>
    <t>สำลีก้อนใหญ่</t>
  </si>
  <si>
    <t>450g</t>
  </si>
  <si>
    <t>TOP DRESSING  3x6''</t>
  </si>
  <si>
    <t>TOP DRESSING  3x6'' Sterile</t>
  </si>
  <si>
    <t>TOP DRESSING  6x12''</t>
  </si>
  <si>
    <t>TOP DRESSING  6x12'' Sterile</t>
  </si>
  <si>
    <t>GAUZE พับ 2*2"</t>
  </si>
  <si>
    <t>GAUZE พับ 3*3 "</t>
  </si>
  <si>
    <t>สำลี0.35 กรัม X 5 ก้อน</t>
  </si>
  <si>
    <t>5 ก้อน</t>
  </si>
  <si>
    <t>สำลี0.35 กรัม X 10 ก้อน</t>
  </si>
  <si>
    <t>10 ก้อน</t>
  </si>
  <si>
    <t>GAUZE พับ 3*3 "*5 ชิ้น</t>
  </si>
  <si>
    <t>5 ชิ้น</t>
  </si>
  <si>
    <t>GAUZE พับ 3*3 "*10 ชิ้น</t>
  </si>
  <si>
    <t>10 ชิ้น</t>
  </si>
  <si>
    <t>วาสลีนก๊อส 3 X3 streile</t>
  </si>
  <si>
    <t>ถุงมือผ่าตัด NO. S  Sterile  หัตถการ</t>
  </si>
  <si>
    <t>ถุงมือผ่าตัด NO. M  Sterile  หัตถการ</t>
  </si>
  <si>
    <t>ถุงมือผ่าตัด NO. L  Sterile  หัตถการ</t>
  </si>
  <si>
    <t>สำลีแอลกอฮอล์ 10 ก้อน</t>
  </si>
  <si>
    <t>ไม้พันสำลี 6 นิ้ว No.S X 5ก้าน</t>
  </si>
  <si>
    <t>5 ก้าน</t>
  </si>
  <si>
    <t>ไม้พันสำลี 6 นิ้ว No.M X 5ก้าน</t>
  </si>
  <si>
    <t>เฝือกสำเร็จรูป ขนาด 3 นิ้ว</t>
  </si>
  <si>
    <t>เฝือกสำเร็จรูป ขนาด 4 นิ้ว 10 ชั้น</t>
  </si>
  <si>
    <t>เฝือกสำเร็จรูป ขนาด 6 นิ้ว 15 ชั้น</t>
  </si>
  <si>
    <t>สำลีม้วนใหญ่</t>
  </si>
  <si>
    <t>เอี้ยมพลาสติก</t>
  </si>
  <si>
    <t>ตัว</t>
  </si>
  <si>
    <t>Arm Sling No.SS</t>
  </si>
  <si>
    <t>Arm Sling No.S</t>
  </si>
  <si>
    <t>Arm Sling No.M</t>
  </si>
  <si>
    <t>Arm Sling No.L</t>
  </si>
  <si>
    <t>Arm Sling No.XL</t>
  </si>
  <si>
    <t>Conform No.3"</t>
  </si>
  <si>
    <t>Conform No.4"</t>
  </si>
  <si>
    <t>Conform No.6"</t>
  </si>
  <si>
    <t>พลาสเตอร์ผ้าติดTube 2 นิ้ว</t>
  </si>
  <si>
    <t>พลาสเตอร์ผ้าติดTube 4 นิ้ว</t>
  </si>
  <si>
    <t>Fixnet No.0.5</t>
  </si>
  <si>
    <t>Fixnet No.2</t>
  </si>
  <si>
    <t>Fixnet No.5</t>
  </si>
  <si>
    <t>ซองซีล Sterile 2"X200 mm</t>
  </si>
  <si>
    <t>200 mm</t>
  </si>
  <si>
    <t>ซองซีล Sterile 3"X200 mm</t>
  </si>
  <si>
    <t>ซองซีล Sterile 4"X200 mm</t>
  </si>
  <si>
    <t>ซองซีล Sterile 5"X200 mm</t>
  </si>
  <si>
    <t>ซองซีล Sterile 6"X200 mm</t>
  </si>
  <si>
    <t>ซองซีล Sterile 8"X200 mm</t>
  </si>
  <si>
    <t>ซองซีล Sterile 10"X200 mm</t>
  </si>
  <si>
    <t>ซองซีล Sterile 12"X200 mm</t>
  </si>
  <si>
    <t xml:space="preserve">ถุงมือผ่าตัด NO. 6.5 Sterile </t>
  </si>
  <si>
    <t>50 คู่</t>
  </si>
  <si>
    <t xml:space="preserve">ถุงมือผ่าตัด NO.7 Sterile </t>
  </si>
  <si>
    <t xml:space="preserve">ถุงมือผ่าตัด NO.7.5 Sterile </t>
  </si>
  <si>
    <t>ถุงมือล้วงรก NO.7</t>
  </si>
  <si>
    <t>ถุงมือล้วงรก NO.7.5</t>
  </si>
  <si>
    <t>ก๊อส 2X2 X5 ชิ้น Sterile</t>
  </si>
  <si>
    <t xml:space="preserve"> ซอง</t>
  </si>
  <si>
    <t>พลาสเตอร์ยากันน้ำ ปิดเข็มให้IV เด็ก</t>
  </si>
  <si>
    <t>พลาสเตอร์ยากันน้ำ ปิดเข็มให้IV ผู้ใหญ่</t>
  </si>
  <si>
    <t>พลาสเตอร์ยากันน้ำ ปิดเข็มให้IV ใหญ่พิเศษ</t>
  </si>
  <si>
    <t>ยางรองส้นเฝือก</t>
  </si>
  <si>
    <t>Arm Sling No.M แบบ Interlock</t>
  </si>
  <si>
    <t>Arm Sling No.L แบบ Interlock</t>
  </si>
  <si>
    <t>Arm Sling No.XL แบบ Interlock</t>
  </si>
  <si>
    <t>กระเป๋าน้ำร้อน</t>
  </si>
  <si>
    <t>สเตอร์-สตริป</t>
  </si>
  <si>
    <t>ออกซิเจน 1 คิว</t>
  </si>
  <si>
    <t>1 คิว</t>
  </si>
  <si>
    <t>ท่อ</t>
  </si>
  <si>
    <t>ออกซิเจน 2 คิว</t>
  </si>
  <si>
    <t>2 คิว</t>
  </si>
  <si>
    <t>ออกซิเจน 3 คิว</t>
  </si>
  <si>
    <t>3 คิว</t>
  </si>
  <si>
    <t>ออกซิเจน 4 คิว</t>
  </si>
  <si>
    <t>4 คิว</t>
  </si>
  <si>
    <t>ออกซิเจน 6 คิว</t>
  </si>
  <si>
    <t>6 คิว</t>
  </si>
  <si>
    <t>ออกซิเจนเหลว</t>
  </si>
  <si>
    <t>1 ถัง</t>
  </si>
  <si>
    <t>คิว</t>
  </si>
  <si>
    <t>เข็มฉีดยา (สั้น)</t>
  </si>
  <si>
    <t xml:space="preserve"> กล่อง</t>
  </si>
  <si>
    <t>เข็มฉีดยา (ยาว)</t>
  </si>
  <si>
    <t>gel foam</t>
  </si>
  <si>
    <t>24 ชิ้น</t>
  </si>
  <si>
    <t xml:space="preserve">ยาชา Scandonest </t>
  </si>
  <si>
    <t>50 หลอด</t>
  </si>
  <si>
    <t>ยาชา Articaine</t>
  </si>
  <si>
    <t>กระป๋อง</t>
  </si>
  <si>
    <t xml:space="preserve">topical gel </t>
  </si>
  <si>
    <t>50 g.</t>
  </si>
  <si>
    <t xml:space="preserve"> ขวด</t>
  </si>
  <si>
    <t>Luxator</t>
  </si>
  <si>
    <t>Periosteal  Retracter</t>
  </si>
  <si>
    <t>Molt No.9</t>
  </si>
  <si>
    <t>root elevator (root tip pick double ends)</t>
  </si>
  <si>
    <t>Suction Tip</t>
  </si>
  <si>
    <t xml:space="preserve"> อัน</t>
  </si>
  <si>
    <t>Irrigation Tube 2.2 M</t>
  </si>
  <si>
    <t>amalgam alloy (cap.) 1 SPILL</t>
  </si>
  <si>
    <t>composite resin Z100</t>
  </si>
  <si>
    <t>4 g.</t>
  </si>
  <si>
    <t>หลอด</t>
  </si>
  <si>
    <t>composite resin Z350XT</t>
  </si>
  <si>
    <t xml:space="preserve">composite resin  estelite </t>
  </si>
  <si>
    <t>etching gel (refill)</t>
  </si>
  <si>
    <t>9 ml</t>
  </si>
  <si>
    <t>น้ำยา bonding (refell)</t>
  </si>
  <si>
    <t>6 g.</t>
  </si>
  <si>
    <t>sand paper strip</t>
  </si>
  <si>
    <t>50 ตัว</t>
  </si>
  <si>
    <t>plastic strip (celluloid strip)</t>
  </si>
  <si>
    <t>10 m.</t>
  </si>
  <si>
    <t>Gl.Cement (L.C.)</t>
  </si>
  <si>
    <t>2 ขวด</t>
  </si>
  <si>
    <t xml:space="preserve"> ชุด</t>
  </si>
  <si>
    <t>Gl.base Self Cure</t>
  </si>
  <si>
    <t>dycal</t>
  </si>
  <si>
    <t>2 หลอด</t>
  </si>
  <si>
    <t xml:space="preserve">dia Bur  (aero - ปกติ) </t>
  </si>
  <si>
    <t>Composhape</t>
  </si>
  <si>
    <t xml:space="preserve">dia Bur  (aero - หัว prep) </t>
  </si>
  <si>
    <t>stone Bur (micro)</t>
  </si>
  <si>
    <t>12 ตัว</t>
  </si>
  <si>
    <t>CARBIDE  Bur (micro.)</t>
  </si>
  <si>
    <t>5 ตัว</t>
  </si>
  <si>
    <t>CARBIDE  Bur (ก้านยาว.)</t>
  </si>
  <si>
    <t>Tofflemire holder</t>
  </si>
  <si>
    <t>Ivory band</t>
  </si>
  <si>
    <t>กระดาษกัดสบ</t>
  </si>
  <si>
    <t>ก้านฟองน้ำชุบน้ำยา</t>
  </si>
  <si>
    <t xml:space="preserve">100อัน*4 </t>
  </si>
  <si>
    <t>ionosit</t>
  </si>
  <si>
    <t>wedge</t>
  </si>
  <si>
    <t>amalgam carrier</t>
  </si>
  <si>
    <t>Rubber  brush</t>
  </si>
  <si>
    <t>ก้านใส่หัวขัด composite  resin</t>
  </si>
  <si>
    <t>Flowable</t>
  </si>
  <si>
    <t>ชุด pop-on</t>
  </si>
  <si>
    <t>Diamond  Flame  Shape (Composhape)</t>
  </si>
  <si>
    <t>gutta percha</t>
  </si>
  <si>
    <t>20*5</t>
  </si>
  <si>
    <t>paper point</t>
  </si>
  <si>
    <t>barbed broach</t>
  </si>
  <si>
    <t>แผง</t>
  </si>
  <si>
    <t>วัสดุอุดชั่วคราว (cavit)</t>
  </si>
  <si>
    <t>30 g.</t>
  </si>
  <si>
    <t>วัสดุอุดชั่วคราว (IRM)</t>
  </si>
  <si>
    <t xml:space="preserve">ชุด </t>
  </si>
  <si>
    <t>file (stainless steel)</t>
  </si>
  <si>
    <t>gate gliden drill</t>
  </si>
  <si>
    <t>4 ตัว</t>
  </si>
  <si>
    <t>ROOT  CANAL  CEMENT (AH plus)</t>
  </si>
  <si>
    <t xml:space="preserve"> ชุด </t>
  </si>
  <si>
    <t>Sodium  Hypochlorite 2.5%</t>
  </si>
  <si>
    <t>ตลับplateแก้ว</t>
  </si>
  <si>
    <t xml:space="preserve">Sodium  Hypochlorite 5.25 % </t>
  </si>
  <si>
    <t>แคลเซียมไฮดรอกไซด์</t>
  </si>
  <si>
    <t>fluoride gel.</t>
  </si>
  <si>
    <t>400 ml</t>
  </si>
  <si>
    <t>Vitapex</t>
  </si>
  <si>
    <t>2 g.</t>
  </si>
  <si>
    <t>syring</t>
  </si>
  <si>
    <t>RC  prep</t>
  </si>
  <si>
    <t>9 g.</t>
  </si>
  <si>
    <t>แผ่นยางกันน้ำลาย</t>
  </si>
  <si>
    <t>36/52 ชิ้น</t>
  </si>
  <si>
    <t>fluoride paste</t>
  </si>
  <si>
    <t>340 g.</t>
  </si>
  <si>
    <t xml:space="preserve">กระป๋อง </t>
  </si>
  <si>
    <t>T - band</t>
  </si>
  <si>
    <t>sealant</t>
  </si>
  <si>
    <t>putty silicone</t>
  </si>
  <si>
    <t>ตะเกียง</t>
  </si>
  <si>
    <t>Fox  plate</t>
  </si>
  <si>
    <t>Hot plate</t>
  </si>
  <si>
    <t>temp. Bond</t>
  </si>
  <si>
    <t>เดือยฟันสำเร็จรูป (refill)</t>
  </si>
  <si>
    <t>ปูน velmix</t>
  </si>
  <si>
    <t xml:space="preserve">25 ปอนด์ </t>
  </si>
  <si>
    <t xml:space="preserve">กล่อง </t>
  </si>
  <si>
    <t>ปูน stone</t>
  </si>
  <si>
    <t>GI light cure</t>
  </si>
  <si>
    <t>self cured (pink)</t>
  </si>
  <si>
    <t>self cured (white)</t>
  </si>
  <si>
    <t>Plaster  spatula</t>
  </si>
  <si>
    <t>Wax Knile</t>
  </si>
  <si>
    <t>Plaster  spatula No.7</t>
  </si>
  <si>
    <t>Roach wax  carver</t>
  </si>
  <si>
    <t>ชุดทำครอบชั่วคราว</t>
  </si>
  <si>
    <t>หัว drill canal (งานเดือยฟัน)</t>
  </si>
  <si>
    <t>Mono</t>
  </si>
  <si>
    <t>insert tip P10</t>
  </si>
  <si>
    <t>pumice</t>
  </si>
  <si>
    <t>450 g.</t>
  </si>
  <si>
    <t>หลอดดูดน้ำลาย</t>
  </si>
  <si>
    <t>spray หัวกรอ</t>
  </si>
  <si>
    <t>550 ml</t>
  </si>
  <si>
    <t>หัวกระจก mouth mirror</t>
  </si>
  <si>
    <t xml:space="preserve"> face shield</t>
  </si>
  <si>
    <t>cartridge</t>
  </si>
  <si>
    <t>น้ำยาล้างระบบท่อ</t>
  </si>
  <si>
    <t>PLASTISEPT - WIPES / แผ่นเช็ดฆ่าเชื้อ</t>
  </si>
  <si>
    <t>200 ชิ้น</t>
  </si>
  <si>
    <t>น้ำยา umonium</t>
  </si>
  <si>
    <t>Syringe</t>
  </si>
  <si>
    <t>Forceps 150</t>
  </si>
  <si>
    <t>Forceps 151</t>
  </si>
  <si>
    <t>Cow  horn</t>
  </si>
  <si>
    <t>ชุดตรวจ</t>
  </si>
  <si>
    <t>Spoon</t>
  </si>
  <si>
    <t>Plastic  instrument</t>
  </si>
  <si>
    <t>Amalgam  Carver</t>
  </si>
  <si>
    <t>Ball-burnisher</t>
  </si>
  <si>
    <t>Amalgam  Plugger</t>
  </si>
  <si>
    <t>Straight root tip</t>
  </si>
  <si>
    <t>contra</t>
  </si>
  <si>
    <t>Protaper gutta percha point (Rotary)</t>
  </si>
  <si>
    <t>Vitrebond Kit</t>
  </si>
  <si>
    <t>Alveogyl</t>
  </si>
  <si>
    <t>PIP</t>
  </si>
  <si>
    <t>หัวขัดฟันปลอม</t>
  </si>
  <si>
    <t>Alginate</t>
  </si>
  <si>
    <t>453 g.</t>
  </si>
  <si>
    <t>Germxtra</t>
  </si>
  <si>
    <t>4 ลิตร</t>
  </si>
  <si>
    <t>plate film No.2</t>
  </si>
  <si>
    <t>film xray  ผู้ใหญ่</t>
  </si>
  <si>
    <t>150 ฟิล์ม</t>
  </si>
  <si>
    <t>film xray  เด็ก</t>
  </si>
  <si>
    <t>ROTARY รักษารากฟัน -- PROTAPER NEXT</t>
  </si>
  <si>
    <t>model สอนการแปรงฟัน</t>
  </si>
  <si>
    <t>stainless steel crown</t>
  </si>
  <si>
    <t>GI อุด SMART TECHNIQUE</t>
  </si>
  <si>
    <t>50 แคปซูล</t>
  </si>
  <si>
    <t>GI อุด SMART TECHNIQUE + ปืน</t>
  </si>
  <si>
    <t>fluoride varnish</t>
  </si>
  <si>
    <t>light body silicone</t>
  </si>
  <si>
    <t>8cartridge</t>
  </si>
  <si>
    <t>tip ฉีด silicone</t>
  </si>
  <si>
    <t>PSI Pressur spot indicator</t>
  </si>
  <si>
    <t>wire cutter</t>
  </si>
  <si>
    <t>Panavia F</t>
  </si>
  <si>
    <t>Adhesive tray</t>
  </si>
  <si>
    <t>Root forceps</t>
  </si>
  <si>
    <t>หัว Carbide กรอฟันปลอม</t>
  </si>
  <si>
    <t>หัว Carbide กรอฟันคุด</t>
  </si>
  <si>
    <t>Crown criping</t>
  </si>
  <si>
    <t>คีม 325</t>
  </si>
  <si>
    <t>ด้ายแยกเหงือก</t>
  </si>
  <si>
    <t>Blade No.12</t>
  </si>
  <si>
    <t>Root elevator (190/191)</t>
  </si>
  <si>
    <t>Proximal carver</t>
  </si>
  <si>
    <t>Composite carver</t>
  </si>
  <si>
    <t>Amalgam well</t>
  </si>
  <si>
    <t>Band for Tofflermire matrix</t>
  </si>
  <si>
    <t>Rubber cups</t>
  </si>
  <si>
    <t>Dentin conditioner</t>
  </si>
  <si>
    <t>SE bond</t>
  </si>
  <si>
    <t>Endo Explorer</t>
  </si>
  <si>
    <t>Endo spreader</t>
  </si>
  <si>
    <t>Glick No,1</t>
  </si>
  <si>
    <t>Tabolt solution</t>
  </si>
  <si>
    <t>Formocresol</t>
  </si>
  <si>
    <t>Lenturo</t>
  </si>
  <si>
    <t>น้ำยาล้างฟิล์ม (Developer &amp; Fixer)</t>
  </si>
  <si>
    <t>Papoose board</t>
  </si>
  <si>
    <t>กรรไกรตัดไหม</t>
  </si>
  <si>
    <t>Ketac-Cem (GI cement)</t>
  </si>
  <si>
    <t>Band รัดฟัน</t>
  </si>
  <si>
    <t>stone Bur (aero)</t>
  </si>
  <si>
    <t>ไม้บรรทัด (RCT)</t>
  </si>
  <si>
    <t>Triple syringe</t>
  </si>
  <si>
    <t>Diamond bur D10</t>
  </si>
  <si>
    <t>EDTA</t>
  </si>
  <si>
    <t>Surgicel</t>
  </si>
  <si>
    <t xml:space="preserve">Proglider file </t>
  </si>
  <si>
    <t>Peeso drill</t>
  </si>
  <si>
    <t>Shade guide สำหรับครอบฟัน</t>
  </si>
  <si>
    <t>Calcium แบบฉีด</t>
  </si>
  <si>
    <t>โรงพยาบาล โรงพยาบาลรัตภูมิ  จังหวัดสงขลา</t>
  </si>
  <si>
    <t>โรงพยาบาล รัตภูมิ  จังหวัดสงขลา</t>
  </si>
  <si>
    <t>0.45 % NSS 1000 ML</t>
  </si>
  <si>
    <t>10% MGSO4</t>
  </si>
  <si>
    <t>50% MGSO4</t>
  </si>
  <si>
    <t>ACETYLSYSTEINE INJ.</t>
  </si>
  <si>
    <t>ACTIVATED CHARCOAL</t>
  </si>
  <si>
    <t>ADENOSINE INJ.</t>
  </si>
  <si>
    <t>ADRENALINE INJ</t>
  </si>
  <si>
    <t>ALBENDAZOLE 200 MG</t>
  </si>
  <si>
    <t>ALBENDAZOLE SUSPENSION</t>
  </si>
  <si>
    <t>ALCOHOL 70 % 240 ML</t>
  </si>
  <si>
    <t>ALCOHOL 95 %</t>
  </si>
  <si>
    <t>ALFUZOSINE 10 MG</t>
  </si>
  <si>
    <t>ALLOPURINOL 100 MG</t>
  </si>
  <si>
    <t>ALUMINA - MAGNESIA 240 ML</t>
  </si>
  <si>
    <t>ALUMINA-MEGNESIA TAB</t>
  </si>
  <si>
    <t>AMIKACIN SULFATE INJ.</t>
  </si>
  <si>
    <t>AMIODARONE HYDROCHLORIDE INJ.</t>
  </si>
  <si>
    <t>AMITRIPTYLINE 10 MG</t>
  </si>
  <si>
    <t>AMITRIPTYLINE 25 MG</t>
  </si>
  <si>
    <t>AMLODIPINE 5 MG/TAB</t>
  </si>
  <si>
    <t>AMMON-CARB 60 ML</t>
  </si>
  <si>
    <t>AMMONIA 450 ML</t>
  </si>
  <si>
    <t>AMOXYCILLIN 250 MG</t>
  </si>
  <si>
    <t>AMOXYCILLIN 500 MG</t>
  </si>
  <si>
    <t>AMOXYCILLIN 60 ML</t>
  </si>
  <si>
    <t>AMOXYCILLIN+ CLAVULANATE 1 GM</t>
  </si>
  <si>
    <t>AMPICILLIN 1 G</t>
  </si>
  <si>
    <t>AMPICILLIN 250 MG INJ.</t>
  </si>
  <si>
    <t>AMPICILLIN 500 MG INJ.</t>
  </si>
  <si>
    <t>ANALGESIC BALM</t>
  </si>
  <si>
    <t>ANTIRABIES(ERIG)</t>
  </si>
  <si>
    <t>ANTIVENIN งูกะปะ</t>
  </si>
  <si>
    <t>ANTIVENIN งูเห่า</t>
  </si>
  <si>
    <t>ASPIRIN 300 MG.</t>
  </si>
  <si>
    <t>ASPIRIN 81 MG</t>
  </si>
  <si>
    <t>ATROPINE INJ</t>
  </si>
  <si>
    <t>BENHEXOL 2 MG</t>
  </si>
  <si>
    <t>BENZHEXOL 5 MG</t>
  </si>
  <si>
    <t>BENZYL BENZOATE 450 ML</t>
  </si>
  <si>
    <t>BERADUAL SOLUTION 20 ML</t>
  </si>
  <si>
    <t>BETAMETHASONE 5 GM</t>
  </si>
  <si>
    <t>BORIC ACID 120 ML</t>
  </si>
  <si>
    <t>BROW.MIXT.180 ML</t>
  </si>
  <si>
    <t>BROW.MIXT.60 ML</t>
  </si>
  <si>
    <t>BRUFEN 200 MG</t>
  </si>
  <si>
    <t>BRUFEN 400 MG</t>
  </si>
  <si>
    <t>BRUFEN SUSPENSION 60 ML</t>
  </si>
  <si>
    <t>BUDESONIDE INHALER</t>
  </si>
  <si>
    <t>CALAMINE 60 ML</t>
  </si>
  <si>
    <t>CALCIUM CARBONATE 1250 MG</t>
  </si>
  <si>
    <t>CALCIUM GLUCONATE 10 % INJ.</t>
  </si>
  <si>
    <t>CALCIUM POLYSTYRENE SULFONATE</t>
  </si>
  <si>
    <t>CAPTOPRIL 25 MG</t>
  </si>
  <si>
    <t>CARBAMAZEPINE 200 MG</t>
  </si>
  <si>
    <t>CARFERGOT</t>
  </si>
  <si>
    <t>CEFOTAXIME 1 G</t>
  </si>
  <si>
    <t>CEFTAZIDIME 1 G</t>
  </si>
  <si>
    <t xml:space="preserve">CEFTRIAXONE 1 G </t>
  </si>
  <si>
    <t>CETIRIZINE DIHYDROCHLORIDE 10 MG</t>
  </si>
  <si>
    <t>CHLOPROMAZINE INJ.</t>
  </si>
  <si>
    <t>CHLORAM EAR DROP.</t>
  </si>
  <si>
    <t>CHLORAM EYE OINT.</t>
  </si>
  <si>
    <t>CHLORHEXIDINE M/W 250 ML</t>
  </si>
  <si>
    <t>CHLORPROMAZINE 100 MG</t>
  </si>
  <si>
    <t>CHLORPROMAZINE 25 MG</t>
  </si>
  <si>
    <t>CIPROFLOXACIN 250 MG</t>
  </si>
  <si>
    <t>CLINDAMYCIN 300 MG</t>
  </si>
  <si>
    <t>CLINDAMYCIN PHOSPHATE INJ.</t>
  </si>
  <si>
    <t>CLONAZEPAM 0.5 MG</t>
  </si>
  <si>
    <t>CLONAZEPAM 2 MG</t>
  </si>
  <si>
    <t>CLOPIDOGREL 75 MG</t>
  </si>
  <si>
    <t>CLOTRIMAZOLE 5 GM CREAM</t>
  </si>
  <si>
    <t>CLOTRIMAZOLE VT</t>
  </si>
  <si>
    <t>CLOXACILLIN 1 G INJ.</t>
  </si>
  <si>
    <t>CLOXACILLIN 500 MG INJ.</t>
  </si>
  <si>
    <t>CLOZAPINE 100 MG</t>
  </si>
  <si>
    <t>CLOZAPINE 25 MG</t>
  </si>
  <si>
    <t>CODEINE 10 MG</t>
  </si>
  <si>
    <t>COLCHICIN 0.6 MG</t>
  </si>
  <si>
    <t>COTRIMOXAZOLE 60 ML</t>
  </si>
  <si>
    <t>COTRIMOXAZOLE TAB</t>
  </si>
  <si>
    <t>CPM 4 MG</t>
  </si>
  <si>
    <t>CPM 60 ML</t>
  </si>
  <si>
    <t>CPM INJ</t>
  </si>
  <si>
    <t>CYPROHEPTADINE 4 MG TAB</t>
  </si>
  <si>
    <t>D-10-W 500 ML</t>
  </si>
  <si>
    <t>D-5-N/2 1000 ML</t>
  </si>
  <si>
    <t>D-5-N/2 500 ML</t>
  </si>
  <si>
    <t>D-5-N/3 500 ML</t>
  </si>
  <si>
    <t>D-5-N/4 500 ML</t>
  </si>
  <si>
    <t>D-5-N/5 500 ML</t>
  </si>
  <si>
    <t>D-5-NSS 1000 ML</t>
  </si>
  <si>
    <t>D-5-W 100 ML</t>
  </si>
  <si>
    <t>D-5-W 500 ML</t>
  </si>
  <si>
    <t>DAPSONE 100 MG</t>
  </si>
  <si>
    <t>DEPAKINE CHRONO 500 MG</t>
  </si>
  <si>
    <t>DEXAMETHASONE 5 MG  INJ.</t>
  </si>
  <si>
    <t>DEXA-NEOMYCIN EYE/EAR DROP</t>
  </si>
  <si>
    <t>DEXTROMETROPHAN 15 MG TAB</t>
  </si>
  <si>
    <t>DIAZEPAM 2 MG</t>
  </si>
  <si>
    <t>DIAZEPAM 5 MG</t>
  </si>
  <si>
    <t>DIAZEPAM INJ.</t>
  </si>
  <si>
    <t>DICLOFENAC 25 MG</t>
  </si>
  <si>
    <t>DICLOFENAC 3 ML INJ.</t>
  </si>
  <si>
    <t>DICLOXACILLIN 250 MG</t>
  </si>
  <si>
    <t>DICLOXACILLIN DRY SYR.</t>
  </si>
  <si>
    <t>DIDANOSINE 125 MG</t>
  </si>
  <si>
    <t>DIETHYICARBAMAZINE 300 MG</t>
  </si>
  <si>
    <t>DIGOXIN 0.25 MG</t>
  </si>
  <si>
    <t>DIGOXIN INJ.</t>
  </si>
  <si>
    <t>DIMENHYDRINATE 50 MG</t>
  </si>
  <si>
    <t>DIMENHYDRINATE INJ.</t>
  </si>
  <si>
    <t>DIPOTASSIUM CLORAZEPATE 5 MG</t>
  </si>
  <si>
    <t>DMPA. INJ.</t>
  </si>
  <si>
    <t>DOBELL</t>
  </si>
  <si>
    <t>DOMPERIDONE 10 MG. TAB</t>
  </si>
  <si>
    <t>DOMPERIDONE 30 ML</t>
  </si>
  <si>
    <t>DOPAMINE INJ</t>
  </si>
  <si>
    <t>DOXAZOSIN 2 MG</t>
  </si>
  <si>
    <t>DOXYCYCLINE 100 MG</t>
  </si>
  <si>
    <t>dT 5 ML</t>
  </si>
  <si>
    <t>dT. 0.5 ML</t>
  </si>
  <si>
    <t>EFAVIRENZ 200 MG</t>
  </si>
  <si>
    <t>EFAVIRENZ 50 MG</t>
  </si>
  <si>
    <t>EFAVIRENZ 600 MG</t>
  </si>
  <si>
    <t>ENALAPRIL 20 MG</t>
  </si>
  <si>
    <t>ENALAPRIL 5 MG</t>
  </si>
  <si>
    <t>ERYTHOMYCIN 60 ML</t>
  </si>
  <si>
    <t>ETHAMBUTAL 400 MG</t>
  </si>
  <si>
    <t>EXLUTON BLD</t>
  </si>
  <si>
    <t>FERROUS FUMARATE  200 MG</t>
  </si>
  <si>
    <t>FERROUS FUMARATE 60 ML</t>
  </si>
  <si>
    <t>FINASTERIDE 5 MG</t>
  </si>
  <si>
    <t>FLUCONAZOLE 200 MG</t>
  </si>
  <si>
    <t>FLUOXETINE 20 MG</t>
  </si>
  <si>
    <t>FLUPHENAZINE DECANOATE INJ.</t>
  </si>
  <si>
    <t>FOLIC ACID TAB</t>
  </si>
  <si>
    <t>FUROSEMIDE 40MG</t>
  </si>
  <si>
    <t>FUROSEMIDE INJ.</t>
  </si>
  <si>
    <t>GEMFIBROZIL 600 MG</t>
  </si>
  <si>
    <t>GENTAMICIN 80 MG/2ML</t>
  </si>
  <si>
    <t>GLIPIZIDE 5 MG</t>
  </si>
  <si>
    <t>GLUCOSE 50 % 50 ML INJ.</t>
  </si>
  <si>
    <t>GPO  Z250(AZT 250MG+3TC 150MG+NVP 200MG)</t>
  </si>
  <si>
    <t>GPO CLEANCARE GEL</t>
  </si>
  <si>
    <t>GYNECON VAGINAL TAB</t>
  </si>
  <si>
    <t>H2O2 450 ML</t>
  </si>
  <si>
    <t>HALOPERIDOL 0.5 MG</t>
  </si>
  <si>
    <t>HALOPERIDOL 2 MG</t>
  </si>
  <si>
    <t>HALOPERIDOL 5 MG</t>
  </si>
  <si>
    <t>HALOPERIDOL 5MG/ML</t>
  </si>
  <si>
    <t>HALOPERIDOL DECANOATE 50 MG/ML</t>
  </si>
  <si>
    <t>HCTZ 25 MG</t>
  </si>
  <si>
    <t>HIBITANE CREAM</t>
  </si>
  <si>
    <t>HISTA EYE DROP.</t>
  </si>
  <si>
    <t>HUMULIN - N 1000 IU</t>
  </si>
  <si>
    <t>HUMULIN - R 1000 IU</t>
  </si>
  <si>
    <t>HYDRALAZIN HCL 20 MG INJ.</t>
  </si>
  <si>
    <t>HYDRALAZINE HCL 25 MG</t>
  </si>
  <si>
    <t>HYDROCORTISONE SODIUM INJ.</t>
  </si>
  <si>
    <t>HYDROXYPROPYL METHYLCELLULOSE</t>
  </si>
  <si>
    <t>HYDROXYZINE 10 MG TAB</t>
  </si>
  <si>
    <t>HYOSCIN 10 MG</t>
  </si>
  <si>
    <t>HYOSCIN INJ</t>
  </si>
  <si>
    <t>HYOSCIN SYRUP</t>
  </si>
  <si>
    <t>IMIPRAMINE HCL 25 MG</t>
  </si>
  <si>
    <t>ISONIAZID 100 MG</t>
  </si>
  <si>
    <t>ISOSORBIDE 10 MG</t>
  </si>
  <si>
    <t>ISOSORBIDE 5 MG SL.</t>
  </si>
  <si>
    <t>KETOCONAZOLE 200 MG</t>
  </si>
  <si>
    <t>LACTATED RINGER 1000 ML</t>
  </si>
  <si>
    <t>LACTULOSE SYR.</t>
  </si>
  <si>
    <t>LAMIVUDINE 150 MG</t>
  </si>
  <si>
    <t>LAMIVUDINE SYR</t>
  </si>
  <si>
    <t>LEVONORGESTREL 0.75 MG</t>
  </si>
  <si>
    <t>LIDOCAINE JELLY</t>
  </si>
  <si>
    <t>LITHIUM CARBONATE 300 MG</t>
  </si>
  <si>
    <t>LOPINAVIR 200MG+RITONAVIR 50 MG</t>
  </si>
  <si>
    <t>LORAZEPAM 0.5 MG</t>
  </si>
  <si>
    <t>LOSARTAN POTASSIUM 50 MG</t>
  </si>
  <si>
    <t>M.CARMINATIVE 180 ML</t>
  </si>
  <si>
    <t>MANNITOL 20 %</t>
  </si>
  <si>
    <t>METFORMIN 500 MG</t>
  </si>
  <si>
    <t xml:space="preserve">METHADONE HCL  450 ml  </t>
  </si>
  <si>
    <t>METHERGIN INJ.</t>
  </si>
  <si>
    <t>METOCLOPAMIDE V10 MG TAB</t>
  </si>
  <si>
    <t>METOCLOPRAMIDE INJ</t>
  </si>
  <si>
    <t>METRONIDAZ0LE 5 % W/V</t>
  </si>
  <si>
    <t>METRONIDAZOLE 400 MG</t>
  </si>
  <si>
    <t>METROPOLOL 100 MG</t>
  </si>
  <si>
    <t>MIXTARD 70/30</t>
  </si>
  <si>
    <t>MOM 60 ML</t>
  </si>
  <si>
    <t>MORPHINE 10 MG INJ.</t>
  </si>
  <si>
    <t>MTV 60 ML</t>
  </si>
  <si>
    <t>MTV TAB</t>
  </si>
  <si>
    <t>NALOXONE HYDROCHLORIDE INJ.</t>
  </si>
  <si>
    <t>NAPROXEN 250 MG</t>
  </si>
  <si>
    <t>NEVIRAPINE 200 MG</t>
  </si>
  <si>
    <t>NEVIRAPINE SYR</t>
  </si>
  <si>
    <t>NIFEDIPINE 20MG RETRAD</t>
  </si>
  <si>
    <t>NORETHISTERONE 5 MG. TAB</t>
  </si>
  <si>
    <t>NORFLOXACIN 100 MG</t>
  </si>
  <si>
    <t>NORFLOXACIN 400 MG</t>
  </si>
  <si>
    <t>ยาฝังคุมกำเนิด IMPLANON</t>
  </si>
  <si>
    <t>NORTRIPTYLLINE 25 MG</t>
  </si>
  <si>
    <t>NSS 0.9 % 100 ML</t>
  </si>
  <si>
    <t>NSS 0.9 % 1000 ML</t>
  </si>
  <si>
    <t>NSS 0.9 % 500 ML</t>
  </si>
  <si>
    <t>NSS 0.9 % ล้างแผล 1000 ML</t>
  </si>
  <si>
    <t>NSS 0.9% ล้างแผล 500 ML</t>
  </si>
  <si>
    <t>NSS 3% 500 ML</t>
  </si>
  <si>
    <t>OFLOXACIN 200 MG</t>
  </si>
  <si>
    <t>OLIVE OIL 450 ML</t>
  </si>
  <si>
    <t>OMEPRAZOLE 20 MG.</t>
  </si>
  <si>
    <t>OMEPRAZOLE INJ.</t>
  </si>
  <si>
    <t>ORS.</t>
  </si>
  <si>
    <t>OSELTAMIVIR 75 MG</t>
  </si>
  <si>
    <t>OXYTOCIN INJ.</t>
  </si>
  <si>
    <t>PARACET 325 MG</t>
  </si>
  <si>
    <t>PARACET 500 MG</t>
  </si>
  <si>
    <t>PARACET 60 ML</t>
  </si>
  <si>
    <t>PENICILLIN 250 MG</t>
  </si>
  <si>
    <t>PENICILLIN 60 ML</t>
  </si>
  <si>
    <t>PENICILLIN G 5 MU</t>
  </si>
  <si>
    <t>PERPHENAZINE 16 MG</t>
  </si>
  <si>
    <t>PERPHENAZINE 4 MG</t>
  </si>
  <si>
    <t>PERPHENAZINE 8 MG</t>
  </si>
  <si>
    <t>PETHIDINE 50 MG INJ.</t>
  </si>
  <si>
    <t>PHENOBARBITONE 60 MG</t>
  </si>
  <si>
    <t>PHENYLTOIN 100 MG</t>
  </si>
  <si>
    <t>PHENYTOIN SODIUM INJ.</t>
  </si>
  <si>
    <t>PIOGLITAZONE 30 MG*100</t>
  </si>
  <si>
    <t>POLY OPH.</t>
  </si>
  <si>
    <t>POTASSIUM CHLORIDE 500 MG.</t>
  </si>
  <si>
    <t>POTASSIUM CHLORIDE ELIXIR</t>
  </si>
  <si>
    <t>POTASSIUM CHLORIDE INJ.</t>
  </si>
  <si>
    <t>POVIDINE 15 ML</t>
  </si>
  <si>
    <t>POVIDINE 450 ML</t>
  </si>
  <si>
    <t>PRALIDOXIME CHLORIDE 1 G.(2-PAM)</t>
  </si>
  <si>
    <t>PREDNISOLONE 5 MG TAB</t>
  </si>
  <si>
    <t>PROPANOLOL 10 MG</t>
  </si>
  <si>
    <t>PROPANOLOL 40 MG</t>
  </si>
  <si>
    <t>PTU 50 MG</t>
  </si>
  <si>
    <t>PYRAZINAMIDE 500 MG</t>
  </si>
  <si>
    <t>RABIES VACCINE INJ.</t>
  </si>
  <si>
    <t>RANITIDINE INJ</t>
  </si>
  <si>
    <t>RANITIDINE 150 MG TAB</t>
  </si>
  <si>
    <t>R-DEN TAB</t>
  </si>
  <si>
    <t>RIFAMPICIN 300 MG</t>
  </si>
  <si>
    <t>RIFAMPICIN 450 MG</t>
  </si>
  <si>
    <t>RILPIVIRINE 25 MG</t>
  </si>
  <si>
    <t>RISPERIDONE 1 MG</t>
  </si>
  <si>
    <t>RISPERIDONE 2 MG</t>
  </si>
  <si>
    <t>ROXITROMYCIN 150 MG</t>
  </si>
  <si>
    <t>SALBUTAMOL 2 MG</t>
  </si>
  <si>
    <t>SALBUTAMOL 60 ML</t>
  </si>
  <si>
    <t>SALBUTAMOL INHALER</t>
  </si>
  <si>
    <t>SALBUTAMOL SOLUTION</t>
  </si>
  <si>
    <t>SALICYLIC ACID</t>
  </si>
  <si>
    <t>SALMETEROL+FLUTICASONE MDI</t>
  </si>
  <si>
    <t>SERTRALINE 50 MG</t>
  </si>
  <si>
    <t>SILVER SULFADIAZINE 25 MG</t>
  </si>
  <si>
    <t>SIMETHICONE 80 MG</t>
  </si>
  <si>
    <t>SIMVASTATIN 10 MG</t>
  </si>
  <si>
    <t>SIMVASTATIN 40 MG</t>
  </si>
  <si>
    <t>SODAMINT 300 MG TAB</t>
  </si>
  <si>
    <t>SODIUM BICABONATE INJ.</t>
  </si>
  <si>
    <t>SPIRONOLACTONE 25 MG</t>
  </si>
  <si>
    <t>STERILE WATER 100 ML</t>
  </si>
  <si>
    <t>STERILE WATER 1000 ML</t>
  </si>
  <si>
    <t>STREPTOMYCIN 1 GM INJ</t>
  </si>
  <si>
    <t>TA 0.02 % 5 GM</t>
  </si>
  <si>
    <t>TA 0.1 %</t>
  </si>
  <si>
    <t>TENOFOVIR DISOPROXIL FUMARATE 300 MG</t>
  </si>
  <si>
    <t>TERBUTALINE 0.5 mg /1 ml INJ.</t>
  </si>
  <si>
    <t>TETRACAIN EYE DROP</t>
  </si>
  <si>
    <t>THEOPHYLLINE 200 MG</t>
  </si>
  <si>
    <t>THYROXINE 100 UM</t>
  </si>
  <si>
    <t>TAT 1500 IU</t>
  </si>
  <si>
    <t>TRAMADOL HCL 50 MG</t>
  </si>
  <si>
    <t>TRAMADOL HCL 50 MG/ML -2 ML</t>
  </si>
  <si>
    <t>TRIAMCINOLONE ACETONIDE INJ.</t>
  </si>
  <si>
    <t>TRIAMCINOLONE ORAL PASTE</t>
  </si>
  <si>
    <t>TRIFERDINE 150 MG</t>
  </si>
  <si>
    <t>UNESON ENEMA 133 ML</t>
  </si>
  <si>
    <t>VIT B1 INJ.</t>
  </si>
  <si>
    <t>VIT B6 TAB</t>
  </si>
  <si>
    <t>VIT BCO INJ.</t>
  </si>
  <si>
    <t>VIT BCO TAB</t>
  </si>
  <si>
    <t>VIT C TAB</t>
  </si>
  <si>
    <t>VIT K1 INJ.</t>
  </si>
  <si>
    <t>WATER IRRIGATION 1000 ML</t>
  </si>
  <si>
    <t>WHITFIELD 15 GM</t>
  </si>
  <si>
    <t>XYLOCAIN 1 % 50 ml</t>
  </si>
  <si>
    <t>XYLOCAIN 2 % 50 ML</t>
  </si>
  <si>
    <t>XYLOCAIN 2 % C ADRENALINE</t>
  </si>
  <si>
    <t>ZIDOVUDINE 100 MG</t>
  </si>
  <si>
    <t>ZIDOVUDINE SYR</t>
  </si>
  <si>
    <t>ZIRAVIR (3TC150MG+AZT 300 MG)</t>
  </si>
  <si>
    <t>TAR SHAMPOO</t>
  </si>
  <si>
    <t>VASALINE CREAM</t>
  </si>
  <si>
    <t>ZING OXIDE 5 G</t>
  </si>
  <si>
    <t>ขมิ้นชัน</t>
  </si>
  <si>
    <t>ครีมบัวบก</t>
  </si>
  <si>
    <t>ครีมพญายอ</t>
  </si>
  <si>
    <t>จันทน์ลีลา</t>
  </si>
  <si>
    <t>เจลพริก 30 GM</t>
  </si>
  <si>
    <t>เจลว่านหางจระเข้</t>
  </si>
  <si>
    <t>ชาขิง</t>
  </si>
  <si>
    <t>ชาชงหญ้าดอกขาว</t>
  </si>
  <si>
    <t>เถาวัลย์เปรียง</t>
  </si>
  <si>
    <t>บำรุงโลหิต</t>
  </si>
  <si>
    <t>เบญจกูล</t>
  </si>
  <si>
    <t>ประสะไพล</t>
  </si>
  <si>
    <t>เพชรสังฆาต</t>
  </si>
  <si>
    <t>ยาหม่องไพล</t>
  </si>
  <si>
    <t>ฟ้าทะลายโจร</t>
  </si>
  <si>
    <t>มะขามแขก</t>
  </si>
  <si>
    <t>มะระขี้นก</t>
  </si>
  <si>
    <t>ยาแก้ไอผสมมะขามป้อม</t>
  </si>
  <si>
    <t>ยาตรีผลา</t>
  </si>
  <si>
    <t>ยาธาตุอบเชย</t>
  </si>
  <si>
    <t>ยาปราบชมพูทวีป</t>
  </si>
  <si>
    <t>ยาหอมเทพจิตร</t>
  </si>
  <si>
    <t>ยาหอมเนาวโกฐ</t>
  </si>
  <si>
    <t>ยาอมมะแว้ง</t>
  </si>
  <si>
    <t>ลูกประคบสมุนไพร 200 กรัม</t>
  </si>
  <si>
    <t>สหัสธารา</t>
  </si>
  <si>
    <t>ทิงเจอร์ทองพันชั่ง</t>
  </si>
  <si>
    <t>ชาชงรางจืด</t>
  </si>
  <si>
    <t>ยาสมุนไพรทองนพคุณ 100  ml</t>
  </si>
  <si>
    <t>ยาพอกเข่า</t>
  </si>
  <si>
    <t>ยาธาตุบรรจบ</t>
  </si>
  <si>
    <t>ชุดสมุนไพรอบไอน้ำ</t>
  </si>
  <si>
    <t xml:space="preserve">สารตั้งต้นและสมุนไพรทำยาหม่อง </t>
  </si>
  <si>
    <t>น้ำยาอมอดบุหรี่/ สมุนไพร</t>
  </si>
  <si>
    <t>Streptokinase for inj.</t>
  </si>
  <si>
    <t>Norepinephrine bitratrate inj(Levophed)</t>
  </si>
  <si>
    <t>Glycerl trinitrate nitroglycerine (NTG)</t>
  </si>
  <si>
    <t>tripple dye</t>
  </si>
  <si>
    <t>ยาชุดช่วยเหลือผู้ประสบภัย</t>
  </si>
  <si>
    <t xml:space="preserve">ATAZANAVIR 300 MG </t>
  </si>
  <si>
    <t>Sodium nitrite inj3% 10 ml</t>
  </si>
  <si>
    <t>Sodium thiosulfate inj25% 18 ml</t>
  </si>
  <si>
    <t>ACYCLOVIR 400 MG</t>
  </si>
  <si>
    <t>MORPHINE  10 mg /5 ml-60 ml</t>
  </si>
  <si>
    <t xml:space="preserve">MORPHINE  IR 10 mg </t>
  </si>
  <si>
    <t>MORPHINE  MST 10 mg</t>
  </si>
  <si>
    <t>MORPHINE  MST 30 mg</t>
  </si>
  <si>
    <t>1%ATROPINE eye drop-5 ml</t>
  </si>
  <si>
    <t>WARFARIN 2 MG</t>
  </si>
  <si>
    <t>WARFARIN 3 MG</t>
  </si>
  <si>
    <t>WARFARIN 5 MG</t>
  </si>
  <si>
    <t>AMOXICILLIN 200 mg+CALVULANIC 28.5 mg</t>
  </si>
  <si>
    <t>GARBAPENTIN 100 MG</t>
  </si>
  <si>
    <t>FUROSEMIDE 10 MG/ML-25 ML</t>
  </si>
  <si>
    <t>MISOPROSTOL</t>
  </si>
  <si>
    <t>DEPAKIN 200 MG</t>
  </si>
  <si>
    <t>METHIMAZOLE 5 MG</t>
  </si>
  <si>
    <t>10% DEXTRAN 500 ML</t>
  </si>
  <si>
    <t>10% D-5-N/5  500 ML</t>
  </si>
  <si>
    <t>METFORMIN 850 MG</t>
  </si>
  <si>
    <t>BAG</t>
  </si>
  <si>
    <t>AMP</t>
  </si>
  <si>
    <t>AMP.</t>
  </si>
  <si>
    <t>TAB</t>
  </si>
  <si>
    <t>BOT</t>
  </si>
  <si>
    <t>BOT.</t>
  </si>
  <si>
    <t>BOTT.</t>
  </si>
  <si>
    <t>TAB.</t>
  </si>
  <si>
    <t>VIAL</t>
  </si>
  <si>
    <t>CAP</t>
  </si>
  <si>
    <t>TUBE</t>
  </si>
  <si>
    <t>VIAL.</t>
  </si>
  <si>
    <t>SAG</t>
  </si>
  <si>
    <t>BAG.</t>
  </si>
  <si>
    <t>BOTT</t>
  </si>
  <si>
    <t>แผง.</t>
  </si>
  <si>
    <t>TAP</t>
  </si>
  <si>
    <t>BOX.</t>
  </si>
  <si>
    <t>SAG.</t>
  </si>
  <si>
    <t>CAP.</t>
  </si>
  <si>
    <t>BOX</t>
  </si>
  <si>
    <t>tab</t>
  </si>
  <si>
    <t>TUBE.</t>
  </si>
  <si>
    <t>20*20's</t>
  </si>
  <si>
    <t>sag</t>
  </si>
  <si>
    <t>bott</t>
  </si>
  <si>
    <t>vial</t>
  </si>
  <si>
    <t>ยังไม่เข้าบัญชียา รพ</t>
  </si>
  <si>
    <t>ยังไม่ดำเนินการจัดซื้อ</t>
  </si>
  <si>
    <t>ACETYLCYSTEINE  POWDER</t>
  </si>
  <si>
    <t>ACYCLOVIR 1 GM</t>
  </si>
  <si>
    <t>BET-N 5 GM</t>
  </si>
  <si>
    <t>BROMHEXINE 60 ML.</t>
  </si>
  <si>
    <t>BROMHEXINE 8 MG TAB</t>
  </si>
  <si>
    <t>CHLORHEXDINE GLUCONATE( Q-BAC4)</t>
  </si>
  <si>
    <t>CHLORHEXIDINE SCRUB 4%</t>
  </si>
  <si>
    <t>CINNARIZINE 25 MG</t>
  </si>
  <si>
    <t>ETHYL CHLORIDE SPRAY</t>
  </si>
  <si>
    <t>GLUCOSE POWDER</t>
  </si>
  <si>
    <t>GLYCERINE BORAX</t>
  </si>
  <si>
    <t>K-Y JELLY</t>
  </si>
  <si>
    <t>MEFENAMIC 250 MG CAP</t>
  </si>
  <si>
    <t>OXYTETRACYCLINE EYE OINT</t>
  </si>
  <si>
    <t>PARACET INJ.</t>
  </si>
  <si>
    <t>PROCTOSEDYL SUPPO.</t>
  </si>
  <si>
    <t xml:space="preserve">BACTIGRAS </t>
  </si>
  <si>
    <t>TOLPERISONE TAB</t>
  </si>
  <si>
    <t>UNISON ENEMA 20 ML</t>
  </si>
  <si>
    <t>VIT B1-6-12 TAB</t>
  </si>
  <si>
    <t>SOD.BICARBONATE 60 ML</t>
  </si>
  <si>
    <t>TINC.BENZOIN 450 ml</t>
  </si>
  <si>
    <t>กป.</t>
  </si>
  <si>
    <t>PIECE</t>
  </si>
  <si>
    <t>ชั้นวางรองเท้า</t>
  </si>
  <si>
    <t>โรงพยาบาล รัตภูมิ จังหวัดสงขลา</t>
  </si>
  <si>
    <t>ผ้าหมึกแคร์สั้น Epson Lq 300</t>
  </si>
  <si>
    <t>ผ้าหมึกแคร์สั้น Epson Lq 310</t>
  </si>
  <si>
    <t>ตลับหมึก Fujitisu DL 3800 Black</t>
  </si>
  <si>
    <t>แผ่น  CD R</t>
  </si>
  <si>
    <t>ซองใส่แผ่น CD</t>
  </si>
  <si>
    <t>ตลับหมึก HP Laser 35 A</t>
  </si>
  <si>
    <t>ตลับหมึก HP Laser 12 A</t>
  </si>
  <si>
    <t>ตลับหมึก HP Laser 05 A</t>
  </si>
  <si>
    <t>ตลับหมึก HP Laser 36 A</t>
  </si>
  <si>
    <t>ตลับหมึก HP Laser 78 A</t>
  </si>
  <si>
    <t>ตลับหมึก Lexmark E-120</t>
  </si>
  <si>
    <t>ตลับหมึก OKI B 411</t>
  </si>
  <si>
    <t>ตลับหมึก 46 A ดำ</t>
  </si>
  <si>
    <t>ตลับหมึก 46 A สี</t>
  </si>
  <si>
    <t>ตลับหมึก Brother 2280</t>
  </si>
  <si>
    <t>ตลับหมึก Brother 2025</t>
  </si>
  <si>
    <t>ตลับหมึก 85 A</t>
  </si>
  <si>
    <t>ตลับหมึก HP Laser 55 A</t>
  </si>
  <si>
    <t>ตลับหมึก Brother 261 ดำ</t>
  </si>
  <si>
    <t>ตลับหมึก Brother 261 สี</t>
  </si>
  <si>
    <t>ผ้าหมึกแคร์สั้น Ricoh  SP220</t>
  </si>
  <si>
    <t>ผ้าหมึกแคร์สั้น Epson Lq 590</t>
  </si>
  <si>
    <t>ตลับหมึก TN 2380</t>
  </si>
  <si>
    <t>ตลับหมึก TN 2480</t>
  </si>
  <si>
    <t>หมึกเติม Brother BT D-60 ชนิดสี</t>
  </si>
  <si>
    <t>หมึกเติม Brother BT 5000 ดำ</t>
  </si>
  <si>
    <t>หมึกเติม Aibek แบบขวด ชนิดสี</t>
  </si>
  <si>
    <t>ตลับหมึก  279 A</t>
  </si>
  <si>
    <t>ตลับหมึก  248 A</t>
  </si>
  <si>
    <t>แบตเตอรี่ 12 V 7.8 A</t>
  </si>
  <si>
    <t>ก้อน</t>
  </si>
  <si>
    <t>แบตเตอรี่ 12 V 9 A</t>
  </si>
  <si>
    <t>ถ่าน Bios</t>
  </si>
  <si>
    <t>วัสดุคอมพิวเตอร์ (คีบอร์ด)</t>
  </si>
  <si>
    <t>วัสดุคอมพิวเตอร์อื่นๆ</t>
  </si>
  <si>
    <t>รายการ</t>
  </si>
  <si>
    <t>กาวน้ำใสไม้พาย</t>
  </si>
  <si>
    <t>กาวหลอด</t>
  </si>
  <si>
    <t>กรรไกร</t>
  </si>
  <si>
    <t>กระดาษสี A 4 120 g</t>
  </si>
  <si>
    <t>กระดาษโปสเตอร์หนา</t>
  </si>
  <si>
    <t>กระดาษโปสเตอร์ บาง</t>
  </si>
  <si>
    <t>กระดาษสี F4 120 g</t>
  </si>
  <si>
    <t>กาวตราช้าง</t>
  </si>
  <si>
    <t>กระดาษบันทึกข้อความ</t>
  </si>
  <si>
    <t>กระดาษคาร์บอน</t>
  </si>
  <si>
    <t>กระดาษถ่ายเอกสาร A 4</t>
  </si>
  <si>
    <t>กระดาษถ่ายเอกสาร F 4</t>
  </si>
  <si>
    <t>กระดาษตราครุฑ</t>
  </si>
  <si>
    <t>กระดาษกาว 2 หน้า</t>
  </si>
  <si>
    <t xml:space="preserve">เยื่อกาว </t>
  </si>
  <si>
    <t>คลิปบอร์ดA4</t>
  </si>
  <si>
    <t>คัตเตอร์</t>
  </si>
  <si>
    <t>คลิปดำ เบอร์ 108(ใหญ่)</t>
  </si>
  <si>
    <t>คลิปดำ เบอร์ 109 (กลาง)</t>
  </si>
  <si>
    <t>คลิปดำ เบอร์ 111 (เล็ก)</t>
  </si>
  <si>
    <t>ซองราชการสีขาว</t>
  </si>
  <si>
    <t>ซองราชการสีน้ำตาล</t>
  </si>
  <si>
    <t>ซองพลาสติกใส่บัตร</t>
  </si>
  <si>
    <t>ดินสอ</t>
  </si>
  <si>
    <t>เทปติดสันหนังสือ ขนาด1.5 นิ้ว</t>
  </si>
  <si>
    <t>เทปกาวย่น</t>
  </si>
  <si>
    <t>ทะเบียนรับ</t>
  </si>
  <si>
    <t>ทะเบียนส่ง</t>
  </si>
  <si>
    <t>เทปลบพิมพ์ดีดไฟฟ้า</t>
  </si>
  <si>
    <t>ที่เจาะกระดาษ</t>
  </si>
  <si>
    <t>ลวดเสียบกระดาษเบอร์ 1</t>
  </si>
  <si>
    <t>ลวดเสียบกระดาษเบอร์ 5</t>
  </si>
  <si>
    <t>ลวดเย็บกระดาษเบอร์ 3,3.5</t>
  </si>
  <si>
    <t>ลวดเย็บกระดาษเบอร์ 10</t>
  </si>
  <si>
    <t>ลวดเย็บกระดาษ เบอร์ 23/17</t>
  </si>
  <si>
    <t>ลวดเย็บกระดาษ เบอร์ 23/15</t>
  </si>
  <si>
    <t>ลวดเย็บกระดาษ เบอร์ 23/13</t>
  </si>
  <si>
    <t>ลวดเย็บกระดาษ เบอร์ 23/10</t>
  </si>
  <si>
    <t>ลวดเย็บกระดาษ เบอร์ 23/6</t>
  </si>
  <si>
    <t>ตัวแม็กซ์เบอร์ 3/50</t>
  </si>
  <si>
    <t>ตัวแม็กซ์เบอร์ 10</t>
  </si>
  <si>
    <t>น้ำยาลบคำผิด</t>
  </si>
  <si>
    <t>น้ำหมึกเติมแป้นหมึก</t>
  </si>
  <si>
    <t>ปากกาไวท์บอร์ด</t>
  </si>
  <si>
    <t>แปรงลบกระดานไวท์บอร์ด</t>
  </si>
  <si>
    <t>ปากกาเขียนแผ่นใส</t>
  </si>
  <si>
    <t>แป้นหมึก</t>
  </si>
  <si>
    <t>ปากกาเคมี</t>
  </si>
  <si>
    <t>แฟ้ม 590 F(แบบหนีบ)</t>
  </si>
  <si>
    <t>แฟ้ม 210 F (แบบห่วง)</t>
  </si>
  <si>
    <t>แฟ้ม สันกว้าง  (3 นิ้ว)</t>
  </si>
  <si>
    <t>แฟ้ม สันกว้าง (2 นิ้ว)</t>
  </si>
  <si>
    <t>แฟ้มเสนอเซ็นต์</t>
  </si>
  <si>
    <t>แฟ้มใส่แผ่นใส</t>
  </si>
  <si>
    <t>แฟ้มกระดาษปกอ่อน/หนา</t>
  </si>
  <si>
    <t>สติ๊กเกอร์ติดครุภัณฑ์</t>
  </si>
  <si>
    <t>ที่ถอนลวด</t>
  </si>
  <si>
    <t>แผ่นกั้นแฟ้ม</t>
  </si>
  <si>
    <t>ยางลบดินสอ</t>
  </si>
  <si>
    <t>ไม้บรรทัด</t>
  </si>
  <si>
    <t>สมุดเบอร์ 2</t>
  </si>
  <si>
    <t>สมุดเบอร์ 4</t>
  </si>
  <si>
    <t>สมุดปกอ่อน</t>
  </si>
  <si>
    <t>สมุดเบอร์ 5 มุมมัน</t>
  </si>
  <si>
    <t>สก๊อตเทปใส</t>
  </si>
  <si>
    <t>สติ๊กเกอร์ใส</t>
  </si>
  <si>
    <t>บัตรโรงพยาบาล</t>
  </si>
  <si>
    <t>สติ๊กเกอร์ A7</t>
  </si>
  <si>
    <t>สติ๊กเกอร์ A9</t>
  </si>
  <si>
    <t>กระดาษ A5</t>
  </si>
  <si>
    <t>สติ๊กเกอร์ตัดเส้น</t>
  </si>
  <si>
    <t>ปากกาเน้นข้อความ</t>
  </si>
  <si>
    <t>สติ๊กเกอร์ บาร์โค้ต ขนาด 50x20 มม.</t>
  </si>
  <si>
    <t>ผ้าหมึกบวกเลข</t>
  </si>
  <si>
    <t>ใบเสร็จรับเงิน 7x8 ซม. กระดาษต่อเนื่อง</t>
  </si>
  <si>
    <t>กระดาษบวกเลขเบอร์ 2</t>
  </si>
  <si>
    <t>แผ่นเคลือบขนาด A4</t>
  </si>
  <si>
    <t>แผ่นเคลือบขนาด 65x95 mm</t>
  </si>
  <si>
    <t>สติ๊กเกอร์ตีวันที่</t>
  </si>
  <si>
    <t>ล้อหมึกปั๊มวันที่</t>
  </si>
  <si>
    <t>ซองน้ำตาล A4 ขยายข้าง</t>
  </si>
  <si>
    <t>ไปรษณียบัตร</t>
  </si>
  <si>
    <t>กระดาษลอกลาย</t>
  </si>
  <si>
    <t>กล่องพลาสติกใส่เอกสาร</t>
  </si>
  <si>
    <t>กล่องใส่แฟ้มเอกสาร</t>
  </si>
  <si>
    <t>กล่องพลาสติก 3 ลิ้นชัก (ยา)</t>
  </si>
  <si>
    <t>กระดาษปริ้นวัดความดัน</t>
  </si>
  <si>
    <t>กระดาษโพสอิท</t>
  </si>
  <si>
    <t>สมุดโน๊ตปกแข็ง</t>
  </si>
  <si>
    <t xml:space="preserve">Stock card รับ-จ่าย </t>
  </si>
  <si>
    <t>สติ๊กเกอร์ ฉีด IM เท่านั้น</t>
  </si>
  <si>
    <t>สติ๊กเกอร์ HAD เล็ก</t>
  </si>
  <si>
    <t>กระดาษต่อเนื่อง 9*11  1 ชั้น</t>
  </si>
  <si>
    <t>ขี้ผึ้งนับเงิน</t>
  </si>
  <si>
    <t>ดินสอเขียนแก้ว(Lab)</t>
  </si>
  <si>
    <t>สติ๊กเกอร์แพ้ยาสีชมพู(ยา)</t>
  </si>
  <si>
    <t>กระดาษปริ้นเครื่อง EDC</t>
  </si>
  <si>
    <t>ตรายางวันที่</t>
  </si>
  <si>
    <t>ตรายางแบบธรรมดา</t>
  </si>
  <si>
    <t>ตรายางแบบหมึกในตัว</t>
  </si>
  <si>
    <t>ชวด</t>
  </si>
  <si>
    <t>ด้าม</t>
  </si>
  <si>
    <t>แผ่น</t>
  </si>
  <si>
    <t>รีม</t>
  </si>
  <si>
    <t>ลัง</t>
  </si>
  <si>
    <t>แท่ง</t>
  </si>
  <si>
    <t>เล่ม</t>
  </si>
  <si>
    <t>1 แพ็ค</t>
  </si>
  <si>
    <t>ตลับ</t>
  </si>
  <si>
    <t>แฟ้ม</t>
  </si>
  <si>
    <t>ดวง</t>
  </si>
  <si>
    <t>แพ็ค</t>
  </si>
  <si>
    <t>ถ่านไฟฉายก้อนใหญ่</t>
  </si>
  <si>
    <t>ถ่านไฟฉายก้อนกลาง</t>
  </si>
  <si>
    <t>ถ่านไฟฉายก้อนเล็กAA</t>
  </si>
  <si>
    <t>ตลับสายไฟ</t>
  </si>
  <si>
    <t>ไฟฉาย</t>
  </si>
  <si>
    <t>ถ่านไฟ 9 โวล์ต</t>
  </si>
  <si>
    <t>ถ่านไฟ AAA 1.5 โวลต์</t>
  </si>
  <si>
    <t xml:space="preserve">ถ่านไฟกระดุม </t>
  </si>
  <si>
    <t>วัสดุไฟฟ้าอื่นๆ</t>
  </si>
  <si>
    <t>กระบอก</t>
  </si>
  <si>
    <t>ซอสพริก</t>
  </si>
  <si>
    <t>ซอสมะเขือเทศ</t>
  </si>
  <si>
    <t>ซอสปรุงรส</t>
  </si>
  <si>
    <t>ซอสหอยนางรม</t>
  </si>
  <si>
    <t>ซีอิ๋วขาว</t>
  </si>
  <si>
    <t>ซีอิ๋วดำ</t>
  </si>
  <si>
    <t>เต้าเจี้ยว</t>
  </si>
  <si>
    <t>น้ำปลา</t>
  </si>
  <si>
    <t>น้ำส้ม</t>
  </si>
  <si>
    <t>พริกไทย</t>
  </si>
  <si>
    <t>น้ำหวาน</t>
  </si>
  <si>
    <t>นมจืด</t>
  </si>
  <si>
    <t>ข้าวหอมมะลิ</t>
  </si>
  <si>
    <t>ข้าวหอมท่อน</t>
  </si>
  <si>
    <t>ข้าวกล้องสังข์หยด</t>
  </si>
  <si>
    <t>น้ำตาลทราย</t>
  </si>
  <si>
    <t>น้ำมัน</t>
  </si>
  <si>
    <t>น้ำมันปาล์ม</t>
  </si>
  <si>
    <t>กะทิธัญพืช</t>
  </si>
  <si>
    <t>มาบีดี อาหารทางสายยาง</t>
  </si>
  <si>
    <t>ดีแคร์ อาหารทางสายยาง</t>
  </si>
  <si>
    <t>เกลือ</t>
  </si>
  <si>
    <t>น้ำเต้าหู้</t>
  </si>
  <si>
    <t>ชุดอาหารเช้า DM</t>
  </si>
  <si>
    <t>น้ำดื่ม</t>
  </si>
  <si>
    <t>วัสดุบริโภคอาหารสด</t>
  </si>
  <si>
    <t>กระสอบ</t>
  </si>
  <si>
    <t>กก.</t>
  </si>
  <si>
    <t>น้ำมันเครื่องตัดหญ้า</t>
  </si>
  <si>
    <t>น้ำกลั่น</t>
  </si>
  <si>
    <t>น้ำมันดีเซลหมุนเร็ว</t>
  </si>
  <si>
    <t>น้ำมันแก๊สโซฮอล์ 95</t>
  </si>
  <si>
    <t>น้ำมันแก๊สโซฮอล์ 91</t>
  </si>
  <si>
    <t>น้ำเบนซิน 95</t>
  </si>
  <si>
    <t>น้ำมันแก๊สโซฮอล์ E 20</t>
  </si>
  <si>
    <t>ลิตร</t>
  </si>
  <si>
    <t>แก๊สถังใหญ่ขนาด 48 Kg</t>
  </si>
  <si>
    <t>แก๊สถังเล็กขนาด 15 Kg</t>
  </si>
  <si>
    <t>แผนปฏิบัติการจัดซื้อวัสดุ ประเภทวัสดุอื่นๆ (เชื้อเพลิงและแก๊ส) (เงินบำรุง)</t>
  </si>
  <si>
    <t>กระเป๋ากิ๊ฟเซ็ต</t>
  </si>
  <si>
    <t>กระดาษทิชชูม้วนใหญ่</t>
  </si>
  <si>
    <t>กระดาษทิชชูม้วนเล็ก</t>
  </si>
  <si>
    <t>แก้วน้ำDispos</t>
  </si>
  <si>
    <t>ขันน้ำ</t>
  </si>
  <si>
    <t>เชือกฟาง</t>
  </si>
  <si>
    <t>ตะแกรงใส่เอกสาร</t>
  </si>
  <si>
    <t>ถังน้ำ</t>
  </si>
  <si>
    <t>ถุงมือยาง</t>
  </si>
  <si>
    <t>ที่โกยขยะ</t>
  </si>
  <si>
    <t>น้ำยาล้างจาน</t>
  </si>
  <si>
    <t>น้ำยาล้างห้องน้ำ</t>
  </si>
  <si>
    <t>น้ำยาถูพื้น</t>
  </si>
  <si>
    <t>น้ำยาล้างรถยนต์</t>
  </si>
  <si>
    <t>แปรงถูส้วม</t>
  </si>
  <si>
    <t>ผงซักฟอก</t>
  </si>
  <si>
    <t>ผ้าถูพื้น</t>
  </si>
  <si>
    <t>ไม้ถูพื้น</t>
  </si>
  <si>
    <t>ไม้กวาดดอกหญ้า</t>
  </si>
  <si>
    <t>สก๊อตไบร์ท 4*6 ซม.</t>
  </si>
  <si>
    <t>สบู่ก้อน</t>
  </si>
  <si>
    <t>สบู่เหลวล้างมือ</t>
  </si>
  <si>
    <t>ถุงพลาสติกใส 7*11</t>
  </si>
  <si>
    <t>ถุงเขียว 36x40</t>
  </si>
  <si>
    <t>ถุงดำ 36 x40</t>
  </si>
  <si>
    <t>ถุงดำ 24 x24</t>
  </si>
  <si>
    <t>ถุงดำ 16 x18</t>
  </si>
  <si>
    <t>ถุงแดงพิมพ์ 36 x40</t>
  </si>
  <si>
    <t>ถุงแดงพิมพ์ 26 x26</t>
  </si>
  <si>
    <t>ตะกร้าทรงสูง</t>
  </si>
  <si>
    <t>แปรงถูพื้นมีด้าม</t>
  </si>
  <si>
    <t>ไส้กรองเครื่องฟอกอากาศ</t>
  </si>
  <si>
    <t xml:space="preserve">ถุงพลาสติกหูหิ้วขนาด6*14 </t>
  </si>
  <si>
    <t>ถุงพลาสติกหูหิ้วขนาด9*18</t>
  </si>
  <si>
    <t>แก้วน้ำพลาสติก 10 ออนซ์</t>
  </si>
  <si>
    <t>หลอดดูดแบบงอ</t>
  </si>
  <si>
    <t>ถุงพลาสติกขนาด14"x24"</t>
  </si>
  <si>
    <t>ใบตองเทียม  12"x14"</t>
  </si>
  <si>
    <t>ถุงร้อนขนาด41/2x7"</t>
  </si>
  <si>
    <t>ถุงร้อนขนาด5"x8",5"x9"</t>
  </si>
  <si>
    <t>ยางวงเล็ก</t>
  </si>
  <si>
    <t>ยางวงใหญ่</t>
  </si>
  <si>
    <t>ช้อนพลาสติก</t>
  </si>
  <si>
    <t>ฟองน้ำล้างจาน</t>
  </si>
  <si>
    <t>น้ำยาขจัดคราบไขมัน</t>
  </si>
  <si>
    <t>ฝอยสแตนเลส</t>
  </si>
  <si>
    <t>ช้อนสั้น</t>
  </si>
  <si>
    <t>ถุงมือทำความสะอาดแบบรัดข้อM</t>
  </si>
  <si>
    <t>ถุงมือทำความสะอาดแบบรัดข้อL</t>
  </si>
  <si>
    <t>เก้าอี้พลาสติก</t>
  </si>
  <si>
    <t>น้ำยาล้างห้องน้ำประจำวัน</t>
  </si>
  <si>
    <t>น้ำยาถูพื้นประจำวัน</t>
  </si>
  <si>
    <t>น้ำยาเช็ดเฟอร์นิเจอร์</t>
  </si>
  <si>
    <t>ไม้จิ้มฟัน</t>
  </si>
  <si>
    <t>ไม้เสียบลูกชิ้น</t>
  </si>
  <si>
    <t>ดินน้ำมัน</t>
  </si>
  <si>
    <t>ผ้ายางหนังเทียมสีเขียว</t>
  </si>
  <si>
    <t>น้ำยารีดเรียบ</t>
  </si>
  <si>
    <t>ถุงแดง 6x14</t>
  </si>
  <si>
    <t>แผ่นอาร์ตแมท</t>
  </si>
  <si>
    <t>ด้ายเย็บผ้า</t>
  </si>
  <si>
    <t>ยางยืด(ม้วน)</t>
  </si>
  <si>
    <t>ยางยืด(พับ)</t>
  </si>
  <si>
    <t>น้ำมันจักร</t>
  </si>
  <si>
    <t>เข็มจักร</t>
  </si>
  <si>
    <t>เข็มสอย</t>
  </si>
  <si>
    <t>กระดุม</t>
  </si>
  <si>
    <t>สายวัด</t>
  </si>
  <si>
    <t>สายพานจักร</t>
  </si>
  <si>
    <t>สเปร์ดับกลิ่นอับ</t>
  </si>
  <si>
    <t>น้ำส้มสายชูชนิดเข้มข้น</t>
  </si>
  <si>
    <t>ไฟเช็ค</t>
  </si>
  <si>
    <t>ไม้ม๊อบแบบฟองน้ำ</t>
  </si>
  <si>
    <t>สบู่ดิน</t>
  </si>
  <si>
    <t>ถุงขยะแบบขาวขุ่น</t>
  </si>
  <si>
    <t>น้ำยาเช็ดกระจก</t>
  </si>
  <si>
    <t>น้ำยาดันฝุ่น</t>
  </si>
  <si>
    <t>น้ำยาลอกแว็คซ์</t>
  </si>
  <si>
    <t>น้ำยาเคลือบเงาพื้น(น้ำนม)</t>
  </si>
  <si>
    <t>แผ่นขัดพื้นสีดำ 18"</t>
  </si>
  <si>
    <t>แปรงขัดเครื่องมือ</t>
  </si>
  <si>
    <t>แปรงยาวล้างหลอดท่อ</t>
  </si>
  <si>
    <t>แปรงล้างเครื่องมือ</t>
  </si>
  <si>
    <t>ถุงขนาด 12"x18"</t>
  </si>
  <si>
    <t>ไฮเตอร์</t>
  </si>
  <si>
    <t>หลอดกาแฟ</t>
  </si>
  <si>
    <t>น้ำยาขจัดคราบเอนกประสงค์</t>
  </si>
  <si>
    <t xml:space="preserve">น้ำยาซักผ้าด้วยเครื่อง </t>
  </si>
  <si>
    <t>น้ำยาเสริมด่างปรับสภาพน้ำ</t>
  </si>
  <si>
    <t>น้ำยาฟอกผ้าขาว</t>
  </si>
  <si>
    <t>น้ำยาล้างผ้าพิเศษขจัดสนิมน้ำ</t>
  </si>
  <si>
    <t>น้ำยาปรับผ้านุ่ม</t>
  </si>
  <si>
    <t>กล่องฝาล๊อคขนาดใหญ่</t>
  </si>
  <si>
    <t>กล่องฝาล๊อคขนาดกลาง</t>
  </si>
  <si>
    <t>กล่องฝาล็อคขนาดเล็ก</t>
  </si>
  <si>
    <t>แก้วน้ำดื่ม</t>
  </si>
  <si>
    <t>ถุงใส่อาหารสายยาง</t>
  </si>
  <si>
    <t>ฟิล์มแพ็คอาหาร</t>
  </si>
  <si>
    <t>พรมเช็ดเท้า</t>
  </si>
  <si>
    <t>กะละมังขนาดกลาง</t>
  </si>
  <si>
    <t>รองเท้าบูชแบบยาว</t>
  </si>
  <si>
    <t>รองเท้าบูชแบบสั้น</t>
  </si>
  <si>
    <t>รองเท้าแตะ</t>
  </si>
  <si>
    <t>กาวดักหนู</t>
  </si>
  <si>
    <t xml:space="preserve">ถังพลาสติกขนาดใหญ่เท้าเหยียบ </t>
  </si>
  <si>
    <t>ถังพลาสติกขนาดกลางเท้าเหยียบ</t>
  </si>
  <si>
    <t>ถังพลาสติกขนาดเล็กเท้าเหยียบ</t>
  </si>
  <si>
    <t>ถังพลาสติกขนาดใหญ่ 30 กล.</t>
  </si>
  <si>
    <t>ปั้มยางดูดส้วม</t>
  </si>
  <si>
    <t xml:space="preserve">ไม้ยางกวาดน้ำ </t>
  </si>
  <si>
    <t>ไม้ม๊อบดันฝุ่น</t>
  </si>
  <si>
    <t>ฟองน้ำล้างรถ</t>
  </si>
  <si>
    <t>ตะกร้าพลาสติกขนาดใหญ่</t>
  </si>
  <si>
    <t>ตะกร้าพลาสติกขนาดกลาง</t>
  </si>
  <si>
    <t>ตะกร้าพลาสติกขนาดเล็ก</t>
  </si>
  <si>
    <t>ขวดพลาสติกใส่น้ำผลไม้</t>
  </si>
  <si>
    <t>กล่องพลาสติกใส่อาหาร</t>
  </si>
  <si>
    <t>ไม้จิ้มผลไม้</t>
  </si>
  <si>
    <t xml:space="preserve">หม้อปรุงอาหารสแตนเลสเบอร์26 </t>
  </si>
  <si>
    <t xml:space="preserve">หม้อปรุงอาหารสแตนเลสเบอร์28 </t>
  </si>
  <si>
    <t xml:space="preserve">หม้อปรุงอาหารสแตนเลสเบอร์30 </t>
  </si>
  <si>
    <t xml:space="preserve">หม้อปรุงอาหารสแตนเลสเบอร์36 </t>
  </si>
  <si>
    <t xml:space="preserve">หม้อปรุงอาหารสแตนเลสเบอร์46 </t>
  </si>
  <si>
    <t xml:space="preserve">หม้อแบ่ง เบอร์ 30 </t>
  </si>
  <si>
    <t xml:space="preserve">หม้อแบ่ง เบอร์ 32 </t>
  </si>
  <si>
    <t>ผ้ากันเปื้อนแบบยาว  6  ตัว</t>
  </si>
  <si>
    <t>สายยาง</t>
  </si>
  <si>
    <t>เม็ด</t>
  </si>
  <si>
    <t>ผืน</t>
  </si>
  <si>
    <t xml:space="preserve">hu                           </t>
  </si>
  <si>
    <t>ผ้าสีขาว หน้า 60 พิมพ์</t>
  </si>
  <si>
    <t>ผ้าสีขาว หน้า45 พิมพ์</t>
  </si>
  <si>
    <t>ผ้าสีเขียวอ่อน หน้า45 พิมพ์</t>
  </si>
  <si>
    <t>ผ้าสีเขียวแก่ หน้า45 พิมพ์</t>
  </si>
  <si>
    <t>ผ้าสีชมพูหน้า 45 พิมพ์</t>
  </si>
  <si>
    <t>ผ้าสีชมพู หน้า 58 พิมพ์</t>
  </si>
  <si>
    <t>ผ้าสีชมพู หน้า 60 พิมพ์</t>
  </si>
  <si>
    <t>ผ้าสีม่วงหน้า45 พิมพ์</t>
  </si>
  <si>
    <t>ผ้าสีม่วงหน้า 58 พิมพ์</t>
  </si>
  <si>
    <t>ผ้าสีม่วงหน้า 60 พิมพ์</t>
  </si>
  <si>
    <t>ผ้าฝ้ายสีฟ้า เรนโบว์No19A หน้า 60 ไม่พิมพ์</t>
  </si>
  <si>
    <t>ผ้าฝ้ายสีเขียวอ่อน เรนโบว์No64 หน้า 60 ไม่พิมพ์</t>
  </si>
  <si>
    <t>ผ้าฝ้ายสีชมพูเข้ม เรนโบว์ No35 หน้า60ไม่พิมพ์</t>
  </si>
  <si>
    <t>เสื้อสีขาว พิมพ์</t>
  </si>
  <si>
    <t>เสื้อสีม่วง พิมพ์</t>
  </si>
  <si>
    <t>เสื้อสีเขียวอ่อน พิมพ์</t>
  </si>
  <si>
    <t>เสื้อสีชมพู</t>
  </si>
  <si>
    <t>ผ้าขนหนู 12x12 นิ้ว</t>
  </si>
  <si>
    <t>ผ้าขนหนู 15x30 นิ้ว(แผนไทย)</t>
  </si>
  <si>
    <t>ผ้าขนหนู ขนาด24x28นิ้ว (กายภาพ)</t>
  </si>
  <si>
    <t>ผ้าห่ม ขนาด 60x80 นิ้ว</t>
  </si>
  <si>
    <t>ผ้าขาวหน้า 60</t>
  </si>
  <si>
    <t xml:space="preserve">ชุดปฏิบัติงานโรงครัว     </t>
  </si>
  <si>
    <t xml:space="preserve">ผ้าขวางเตียง30*60 </t>
  </si>
  <si>
    <t>ปลอกหมอน</t>
  </si>
  <si>
    <t>ชุดเสื้อ+กางเกงแผนไทย</t>
  </si>
  <si>
    <t>ผ้าโทเรสีขาวไม่พิมพ์หน้ากว้าง 60</t>
  </si>
  <si>
    <t>หลา</t>
  </si>
  <si>
    <t>เอ็นตัดหญ้า</t>
  </si>
  <si>
    <t>CONDOM</t>
  </si>
  <si>
    <t>DROPPER</t>
  </si>
  <si>
    <t>ห่วงอนามัยคุมกำเนิด</t>
  </si>
  <si>
    <t>PLASTIC BOTTLE 60 ML</t>
  </si>
  <si>
    <t>SAG 13*20 CM</t>
  </si>
  <si>
    <t>SAG 13*20 CM รพ.สต.</t>
  </si>
  <si>
    <t>SAG 18*28 CM</t>
  </si>
  <si>
    <t>SAG 7*10 CM</t>
  </si>
  <si>
    <t>SAG 9*13 CM</t>
  </si>
  <si>
    <t>SAG ANTIBIOTIC รพ.สต.</t>
  </si>
  <si>
    <t>SAG BROW 13*20 CM</t>
  </si>
  <si>
    <t>SAG BROW 9*13 CM</t>
  </si>
  <si>
    <t>SAG BROWN 4*6 CM</t>
  </si>
  <si>
    <t>SAG BROWN 7*10 CM</t>
  </si>
  <si>
    <t>SAG PARA รพ.สต.</t>
  </si>
  <si>
    <t>SAG ก่อนอาหาร - หลังอาหาร รพ.สต</t>
  </si>
  <si>
    <t>STICKER COMPUTER</t>
  </si>
  <si>
    <t>STICKER PREPACK</t>
  </si>
  <si>
    <t>STICKER ยาน้ำ รพ.สต.</t>
  </si>
  <si>
    <t>PLASTIC BOTTLE 120 ML</t>
  </si>
  <si>
    <t>KG.</t>
  </si>
  <si>
    <t>KG</t>
  </si>
  <si>
    <t>PICCE</t>
  </si>
  <si>
    <t>(เวชภัณฑ์ยา)</t>
  </si>
  <si>
    <r>
      <t>ถุงมือ Disposible N</t>
    </r>
    <r>
      <rPr>
        <u/>
        <sz val="16"/>
        <rFont val="TH SarabunPSK"/>
        <family val="2"/>
      </rPr>
      <t>o</t>
    </r>
    <r>
      <rPr>
        <sz val="16"/>
        <rFont val="TH SarabunPSK"/>
        <family val="2"/>
      </rPr>
      <t xml:space="preserve"> M</t>
    </r>
  </si>
  <si>
    <r>
      <t>ถุงมือ Disposible N</t>
    </r>
    <r>
      <rPr>
        <u/>
        <sz val="16"/>
        <rFont val="TH SarabunPSK"/>
        <family val="2"/>
      </rPr>
      <t>o</t>
    </r>
    <r>
      <rPr>
        <sz val="16"/>
        <rFont val="TH SarabunPSK"/>
        <family val="2"/>
      </rPr>
      <t xml:space="preserve"> L</t>
    </r>
  </si>
  <si>
    <r>
      <t>Syring ball N</t>
    </r>
    <r>
      <rPr>
        <u/>
        <sz val="16"/>
        <rFont val="TH SarabunPSK"/>
        <family val="2"/>
      </rPr>
      <t>o</t>
    </r>
    <r>
      <rPr>
        <sz val="16"/>
        <rFont val="TH SarabunPSK"/>
        <family val="2"/>
      </rPr>
      <t xml:space="preserve"> 1</t>
    </r>
  </si>
  <si>
    <r>
      <t>Syring ball N</t>
    </r>
    <r>
      <rPr>
        <u/>
        <sz val="16"/>
        <rFont val="TH SarabunPSK"/>
        <family val="2"/>
      </rPr>
      <t>o</t>
    </r>
    <r>
      <rPr>
        <sz val="16"/>
        <rFont val="TH SarabunPSK"/>
        <family val="2"/>
      </rPr>
      <t xml:space="preserve"> 2</t>
    </r>
  </si>
  <si>
    <r>
      <t>Syring ball N</t>
    </r>
    <r>
      <rPr>
        <u/>
        <sz val="16"/>
        <rFont val="TH SarabunPSK"/>
        <family val="2"/>
      </rPr>
      <t>o</t>
    </r>
    <r>
      <rPr>
        <sz val="16"/>
        <rFont val="TH SarabunPSK"/>
        <family val="2"/>
      </rPr>
      <t xml:space="preserve"> 5</t>
    </r>
  </si>
  <si>
    <r>
      <t>Syring ball N</t>
    </r>
    <r>
      <rPr>
        <u/>
        <sz val="16"/>
        <rFont val="TH SarabunPSK"/>
        <family val="2"/>
      </rPr>
      <t>o</t>
    </r>
    <r>
      <rPr>
        <sz val="16"/>
        <rFont val="TH SarabunPSK"/>
        <family val="2"/>
      </rPr>
      <t xml:space="preserve"> 1 Sterile</t>
    </r>
  </si>
  <si>
    <r>
      <t>Syring ball N</t>
    </r>
    <r>
      <rPr>
        <u/>
        <sz val="16"/>
        <rFont val="TH SarabunPSK"/>
        <family val="2"/>
      </rPr>
      <t>o</t>
    </r>
    <r>
      <rPr>
        <sz val="16"/>
        <rFont val="TH SarabunPSK"/>
        <family val="2"/>
      </rPr>
      <t xml:space="preserve"> 2 Sterile</t>
    </r>
  </si>
  <si>
    <r>
      <t>Syring ball N</t>
    </r>
    <r>
      <rPr>
        <u/>
        <sz val="16"/>
        <rFont val="TH SarabunPSK"/>
        <family val="2"/>
      </rPr>
      <t>o</t>
    </r>
    <r>
      <rPr>
        <sz val="16"/>
        <rFont val="TH SarabunPSK"/>
        <family val="2"/>
      </rPr>
      <t xml:space="preserve"> 5 Sterile</t>
    </r>
  </si>
  <si>
    <r>
      <t>ET.Tube N</t>
    </r>
    <r>
      <rPr>
        <u/>
        <sz val="16"/>
        <rFont val="TH SarabunPSK"/>
        <family val="2"/>
      </rPr>
      <t>o</t>
    </r>
    <r>
      <rPr>
        <sz val="16"/>
        <rFont val="TH SarabunPSK"/>
        <family val="2"/>
      </rPr>
      <t xml:space="preserve"> 2.5</t>
    </r>
  </si>
  <si>
    <r>
      <t>ET.Tube N</t>
    </r>
    <r>
      <rPr>
        <u/>
        <sz val="16"/>
        <rFont val="TH SarabunPSK"/>
        <family val="2"/>
      </rPr>
      <t>o</t>
    </r>
    <r>
      <rPr>
        <sz val="16"/>
        <rFont val="TH SarabunPSK"/>
        <family val="2"/>
      </rPr>
      <t xml:space="preserve"> 3</t>
    </r>
  </si>
  <si>
    <r>
      <t>ET.Tube N</t>
    </r>
    <r>
      <rPr>
        <u/>
        <sz val="16"/>
        <rFont val="TH SarabunPSK"/>
        <family val="2"/>
      </rPr>
      <t>o</t>
    </r>
    <r>
      <rPr>
        <sz val="16"/>
        <rFont val="TH SarabunPSK"/>
        <family val="2"/>
      </rPr>
      <t xml:space="preserve"> 3.5</t>
    </r>
  </si>
  <si>
    <r>
      <t>ET.Tube N</t>
    </r>
    <r>
      <rPr>
        <u/>
        <sz val="16"/>
        <rFont val="TH SarabunPSK"/>
        <family val="2"/>
      </rPr>
      <t>o</t>
    </r>
    <r>
      <rPr>
        <sz val="16"/>
        <rFont val="TH SarabunPSK"/>
        <family val="2"/>
      </rPr>
      <t xml:space="preserve"> 4</t>
    </r>
  </si>
  <si>
    <r>
      <t>ET.Tube N</t>
    </r>
    <r>
      <rPr>
        <u/>
        <sz val="16"/>
        <rFont val="TH SarabunPSK"/>
        <family val="2"/>
      </rPr>
      <t>o</t>
    </r>
    <r>
      <rPr>
        <sz val="16"/>
        <rFont val="TH SarabunPSK"/>
        <family val="2"/>
      </rPr>
      <t xml:space="preserve"> 4.5</t>
    </r>
  </si>
  <si>
    <r>
      <t>ET.Tube N</t>
    </r>
    <r>
      <rPr>
        <u/>
        <sz val="16"/>
        <rFont val="TH SarabunPSK"/>
        <family val="2"/>
      </rPr>
      <t>o</t>
    </r>
    <r>
      <rPr>
        <sz val="16"/>
        <rFont val="TH SarabunPSK"/>
        <family val="2"/>
      </rPr>
      <t xml:space="preserve"> 5</t>
    </r>
  </si>
  <si>
    <r>
      <t>ET.Tube N</t>
    </r>
    <r>
      <rPr>
        <u/>
        <sz val="16"/>
        <rFont val="TH SarabunPSK"/>
        <family val="2"/>
      </rPr>
      <t>o</t>
    </r>
    <r>
      <rPr>
        <sz val="16"/>
        <rFont val="TH SarabunPSK"/>
        <family val="2"/>
      </rPr>
      <t xml:space="preserve"> 5.5</t>
    </r>
  </si>
  <si>
    <r>
      <t>ET.Tube N</t>
    </r>
    <r>
      <rPr>
        <u/>
        <sz val="16"/>
        <rFont val="TH SarabunPSK"/>
        <family val="2"/>
      </rPr>
      <t>o</t>
    </r>
    <r>
      <rPr>
        <sz val="16"/>
        <rFont val="TH SarabunPSK"/>
        <family val="2"/>
      </rPr>
      <t xml:space="preserve"> 6</t>
    </r>
  </si>
  <si>
    <r>
      <t>ET.Tube N</t>
    </r>
    <r>
      <rPr>
        <u/>
        <sz val="16"/>
        <rFont val="TH SarabunPSK"/>
        <family val="2"/>
      </rPr>
      <t>o</t>
    </r>
    <r>
      <rPr>
        <sz val="16"/>
        <rFont val="TH SarabunPSK"/>
        <family val="2"/>
      </rPr>
      <t xml:space="preserve"> 6.5</t>
    </r>
  </si>
  <si>
    <r>
      <t>ET.Tube N</t>
    </r>
    <r>
      <rPr>
        <u/>
        <sz val="16"/>
        <rFont val="TH SarabunPSK"/>
        <family val="2"/>
      </rPr>
      <t>o</t>
    </r>
    <r>
      <rPr>
        <sz val="16"/>
        <rFont val="TH SarabunPSK"/>
        <family val="2"/>
      </rPr>
      <t xml:space="preserve"> 7</t>
    </r>
  </si>
  <si>
    <r>
      <t>ET.Tube N</t>
    </r>
    <r>
      <rPr>
        <u/>
        <sz val="16"/>
        <rFont val="TH SarabunPSK"/>
        <family val="2"/>
      </rPr>
      <t>o</t>
    </r>
    <r>
      <rPr>
        <sz val="16"/>
        <rFont val="TH SarabunPSK"/>
        <family val="2"/>
      </rPr>
      <t xml:space="preserve"> 7.5</t>
    </r>
  </si>
  <si>
    <r>
      <t>ET.Tube N</t>
    </r>
    <r>
      <rPr>
        <u/>
        <sz val="16"/>
        <rFont val="TH SarabunPSK"/>
        <family val="2"/>
      </rPr>
      <t>o</t>
    </r>
    <r>
      <rPr>
        <sz val="16"/>
        <rFont val="TH SarabunPSK"/>
        <family val="2"/>
      </rPr>
      <t xml:space="preserve"> 8</t>
    </r>
  </si>
  <si>
    <r>
      <t>Foley's  Catn N</t>
    </r>
    <r>
      <rPr>
        <u/>
        <sz val="16"/>
        <rFont val="TH SarabunPSK"/>
        <family val="2"/>
      </rPr>
      <t>o</t>
    </r>
    <r>
      <rPr>
        <sz val="16"/>
        <rFont val="TH SarabunPSK"/>
        <family val="2"/>
      </rPr>
      <t xml:space="preserve"> 8</t>
    </r>
  </si>
  <si>
    <r>
      <t>Foley's  Catn N</t>
    </r>
    <r>
      <rPr>
        <u/>
        <sz val="16"/>
        <rFont val="TH SarabunPSK"/>
        <family val="2"/>
      </rPr>
      <t>o</t>
    </r>
    <r>
      <rPr>
        <sz val="16"/>
        <rFont val="TH SarabunPSK"/>
        <family val="2"/>
      </rPr>
      <t xml:space="preserve"> 10</t>
    </r>
  </si>
  <si>
    <r>
      <t>Foleys  Catn N</t>
    </r>
    <r>
      <rPr>
        <u/>
        <sz val="16"/>
        <rFont val="TH SarabunPSK"/>
        <family val="2"/>
      </rPr>
      <t>o</t>
    </r>
    <r>
      <rPr>
        <sz val="16"/>
        <rFont val="TH SarabunPSK"/>
        <family val="2"/>
      </rPr>
      <t xml:space="preserve"> 12</t>
    </r>
  </si>
  <si>
    <r>
      <t>Foleys  Catn N</t>
    </r>
    <r>
      <rPr>
        <u/>
        <sz val="16"/>
        <rFont val="TH SarabunPSK"/>
        <family val="2"/>
      </rPr>
      <t>o</t>
    </r>
    <r>
      <rPr>
        <sz val="16"/>
        <rFont val="TH SarabunPSK"/>
        <family val="2"/>
      </rPr>
      <t xml:space="preserve"> 14</t>
    </r>
  </si>
  <si>
    <r>
      <t>Foley's  Catn N</t>
    </r>
    <r>
      <rPr>
        <u/>
        <sz val="16"/>
        <rFont val="TH SarabunPSK"/>
        <family val="2"/>
      </rPr>
      <t>o</t>
    </r>
    <r>
      <rPr>
        <sz val="16"/>
        <rFont val="TH SarabunPSK"/>
        <family val="2"/>
      </rPr>
      <t xml:space="preserve"> 16</t>
    </r>
  </si>
  <si>
    <r>
      <t>Foley's  Catn N</t>
    </r>
    <r>
      <rPr>
        <u/>
        <sz val="16"/>
        <rFont val="TH SarabunPSK"/>
        <family val="2"/>
      </rPr>
      <t>o</t>
    </r>
    <r>
      <rPr>
        <sz val="16"/>
        <rFont val="TH SarabunPSK"/>
        <family val="2"/>
      </rPr>
      <t xml:space="preserve"> 18</t>
    </r>
  </si>
  <si>
    <r>
      <t>Foley's  Catn N</t>
    </r>
    <r>
      <rPr>
        <u/>
        <sz val="16"/>
        <rFont val="TH SarabunPSK"/>
        <family val="2"/>
      </rPr>
      <t>o</t>
    </r>
    <r>
      <rPr>
        <sz val="16"/>
        <rFont val="TH SarabunPSK"/>
        <family val="2"/>
      </rPr>
      <t xml:space="preserve"> 20</t>
    </r>
  </si>
  <si>
    <r>
      <t>Suction N</t>
    </r>
    <r>
      <rPr>
        <u/>
        <sz val="16"/>
        <rFont val="TH SarabunPSK"/>
        <family val="2"/>
      </rPr>
      <t>o</t>
    </r>
    <r>
      <rPr>
        <sz val="16"/>
        <rFont val="TH SarabunPSK"/>
        <family val="2"/>
      </rPr>
      <t xml:space="preserve"> 6 มีcontrol</t>
    </r>
  </si>
  <si>
    <r>
      <t>Suction N</t>
    </r>
    <r>
      <rPr>
        <u/>
        <sz val="16"/>
        <rFont val="TH SarabunPSK"/>
        <family val="2"/>
      </rPr>
      <t>o</t>
    </r>
    <r>
      <rPr>
        <sz val="16"/>
        <rFont val="TH SarabunPSK"/>
        <family val="2"/>
      </rPr>
      <t xml:space="preserve"> 6 </t>
    </r>
  </si>
  <si>
    <r>
      <t>Suction N</t>
    </r>
    <r>
      <rPr>
        <u/>
        <sz val="16"/>
        <rFont val="TH SarabunPSK"/>
        <family val="2"/>
      </rPr>
      <t>o</t>
    </r>
    <r>
      <rPr>
        <sz val="16"/>
        <rFont val="TH SarabunPSK"/>
        <family val="2"/>
      </rPr>
      <t xml:space="preserve"> 8  มีcontrol</t>
    </r>
  </si>
  <si>
    <r>
      <t>Suction N</t>
    </r>
    <r>
      <rPr>
        <u/>
        <sz val="16"/>
        <rFont val="TH SarabunPSK"/>
        <family val="2"/>
      </rPr>
      <t>o</t>
    </r>
    <r>
      <rPr>
        <sz val="16"/>
        <rFont val="TH SarabunPSK"/>
        <family val="2"/>
      </rPr>
      <t xml:space="preserve"> 8 </t>
    </r>
  </si>
  <si>
    <r>
      <t>Suction N</t>
    </r>
    <r>
      <rPr>
        <u/>
        <sz val="16"/>
        <rFont val="TH SarabunPSK"/>
        <family val="2"/>
      </rPr>
      <t>o</t>
    </r>
    <r>
      <rPr>
        <sz val="16"/>
        <rFont val="TH SarabunPSK"/>
        <family val="2"/>
      </rPr>
      <t xml:space="preserve"> 10 มีcontrol</t>
    </r>
  </si>
  <si>
    <r>
      <t>Suction N</t>
    </r>
    <r>
      <rPr>
        <u/>
        <sz val="16"/>
        <rFont val="TH SarabunPSK"/>
        <family val="2"/>
      </rPr>
      <t>o</t>
    </r>
    <r>
      <rPr>
        <sz val="16"/>
        <rFont val="TH SarabunPSK"/>
        <family val="2"/>
      </rPr>
      <t xml:space="preserve"> 10</t>
    </r>
  </si>
  <si>
    <r>
      <t>Suction N</t>
    </r>
    <r>
      <rPr>
        <u/>
        <sz val="16"/>
        <rFont val="TH SarabunPSK"/>
        <family val="2"/>
      </rPr>
      <t>o</t>
    </r>
    <r>
      <rPr>
        <sz val="16"/>
        <rFont val="TH SarabunPSK"/>
        <family val="2"/>
      </rPr>
      <t xml:space="preserve"> 12 มีcontrol</t>
    </r>
  </si>
  <si>
    <r>
      <t>Suction N</t>
    </r>
    <r>
      <rPr>
        <u/>
        <sz val="16"/>
        <rFont val="TH SarabunPSK"/>
        <family val="2"/>
      </rPr>
      <t>o</t>
    </r>
    <r>
      <rPr>
        <sz val="16"/>
        <rFont val="TH SarabunPSK"/>
        <family val="2"/>
      </rPr>
      <t xml:space="preserve"> 12</t>
    </r>
  </si>
  <si>
    <r>
      <t>Suction N</t>
    </r>
    <r>
      <rPr>
        <u/>
        <sz val="16"/>
        <rFont val="TH SarabunPSK"/>
        <family val="2"/>
      </rPr>
      <t>o</t>
    </r>
    <r>
      <rPr>
        <sz val="16"/>
        <rFont val="TH SarabunPSK"/>
        <family val="2"/>
      </rPr>
      <t xml:space="preserve"> 14 มีcontrol</t>
    </r>
  </si>
  <si>
    <r>
      <t>Suction N</t>
    </r>
    <r>
      <rPr>
        <u/>
        <sz val="16"/>
        <rFont val="TH SarabunPSK"/>
        <family val="2"/>
      </rPr>
      <t>o</t>
    </r>
    <r>
      <rPr>
        <sz val="16"/>
        <rFont val="TH SarabunPSK"/>
        <family val="2"/>
      </rPr>
      <t xml:space="preserve"> 14</t>
    </r>
  </si>
  <si>
    <r>
      <t>Suction N</t>
    </r>
    <r>
      <rPr>
        <u/>
        <sz val="16"/>
        <rFont val="TH SarabunPSK"/>
        <family val="2"/>
      </rPr>
      <t>o</t>
    </r>
    <r>
      <rPr>
        <sz val="16"/>
        <rFont val="TH SarabunPSK"/>
        <family val="2"/>
      </rPr>
      <t xml:space="preserve"> 16 มีcontrol</t>
    </r>
  </si>
  <si>
    <r>
      <t>Suction N</t>
    </r>
    <r>
      <rPr>
        <u/>
        <sz val="16"/>
        <rFont val="TH SarabunPSK"/>
        <family val="2"/>
      </rPr>
      <t>o</t>
    </r>
    <r>
      <rPr>
        <sz val="16"/>
        <rFont val="TH SarabunPSK"/>
        <family val="2"/>
      </rPr>
      <t xml:space="preserve"> 16</t>
    </r>
  </si>
  <si>
    <r>
      <t>Suction N</t>
    </r>
    <r>
      <rPr>
        <u/>
        <sz val="16"/>
        <rFont val="TH SarabunPSK"/>
        <family val="2"/>
      </rPr>
      <t>o</t>
    </r>
    <r>
      <rPr>
        <sz val="16"/>
        <rFont val="TH SarabunPSK"/>
        <family val="2"/>
      </rPr>
      <t xml:space="preserve"> 18 มีcontrol</t>
    </r>
  </si>
  <si>
    <r>
      <t>Suction N</t>
    </r>
    <r>
      <rPr>
        <u/>
        <sz val="16"/>
        <rFont val="TH SarabunPSK"/>
        <family val="2"/>
      </rPr>
      <t>o</t>
    </r>
    <r>
      <rPr>
        <sz val="16"/>
        <rFont val="TH SarabunPSK"/>
        <family val="2"/>
      </rPr>
      <t xml:space="preserve"> 18</t>
    </r>
  </si>
  <si>
    <r>
      <t xml:space="preserve"> ท่อ ICD N</t>
    </r>
    <r>
      <rPr>
        <u/>
        <sz val="16"/>
        <rFont val="TH SarabunPSK"/>
        <family val="2"/>
      </rPr>
      <t>o</t>
    </r>
    <r>
      <rPr>
        <sz val="16"/>
        <rFont val="TH SarabunPSK"/>
        <family val="2"/>
      </rPr>
      <t xml:space="preserve"> 28</t>
    </r>
  </si>
  <si>
    <r>
      <t xml:space="preserve"> ท่อ ICD N</t>
    </r>
    <r>
      <rPr>
        <u/>
        <sz val="16"/>
        <rFont val="TH SarabunPSK"/>
        <family val="2"/>
      </rPr>
      <t>o</t>
    </r>
    <r>
      <rPr>
        <sz val="16"/>
        <rFont val="TH SarabunPSK"/>
        <family val="2"/>
      </rPr>
      <t xml:space="preserve"> 32</t>
    </r>
  </si>
  <si>
    <r>
      <t xml:space="preserve"> ท่อ ICD N</t>
    </r>
    <r>
      <rPr>
        <u/>
        <sz val="16"/>
        <rFont val="TH SarabunPSK"/>
        <family val="2"/>
      </rPr>
      <t>o</t>
    </r>
    <r>
      <rPr>
        <sz val="16"/>
        <rFont val="TH SarabunPSK"/>
        <family val="2"/>
      </rPr>
      <t xml:space="preserve"> 36</t>
    </r>
  </si>
  <si>
    <r>
      <t>ชุดดึงไหปลาร้า N</t>
    </r>
    <r>
      <rPr>
        <u/>
        <sz val="16"/>
        <rFont val="TH SarabunPSK"/>
        <family val="2"/>
      </rPr>
      <t>o</t>
    </r>
    <r>
      <rPr>
        <sz val="16"/>
        <rFont val="TH SarabunPSK"/>
        <family val="2"/>
      </rPr>
      <t xml:space="preserve"> S</t>
    </r>
  </si>
  <si>
    <r>
      <t>ชุดดึงไหปลาร้า N</t>
    </r>
    <r>
      <rPr>
        <u/>
        <sz val="16"/>
        <rFont val="TH SarabunPSK"/>
        <family val="2"/>
      </rPr>
      <t>o</t>
    </r>
    <r>
      <rPr>
        <sz val="16"/>
        <rFont val="TH SarabunPSK"/>
        <family val="2"/>
      </rPr>
      <t xml:space="preserve"> M</t>
    </r>
  </si>
  <si>
    <r>
      <t>ชุดดึงไหปลาร้า N</t>
    </r>
    <r>
      <rPr>
        <u/>
        <sz val="16"/>
        <rFont val="TH SarabunPSK"/>
        <family val="2"/>
      </rPr>
      <t>o</t>
    </r>
    <r>
      <rPr>
        <sz val="16"/>
        <rFont val="TH SarabunPSK"/>
        <family val="2"/>
      </rPr>
      <t xml:space="preserve"> 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</si>
</sst>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 &quot;* #,##0.00_-;\-&quot; &quot;* #,##0.00_-;_-&quot; &quot;* &quot;-&quot;??_-;_-@_-"/>
    <numFmt numFmtId="43" formatCode="_-* #,##0.00_-;\-* #,##0.00_-;_-* &quot;-&quot;??_-;_-@_-"/>
    <numFmt numFmtId="187" formatCode="_-* #,##0_-;\-* #,##0_-;_-* &quot;-&quot;??_-;_-@_-"/>
    <numFmt numFmtId="188" formatCode="&quot; &quot;#,##0.00"/>
  </numFmts>
  <fonts count="26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1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name val="AngsanaUPC"/>
      <family val="1"/>
    </font>
    <font>
      <b/>
      <sz val="12"/>
      <color theme="1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sz val="16"/>
      <color rgb="FFFF0000"/>
      <name val="TH SarabunPSK"/>
      <family val="2"/>
    </font>
    <font>
      <sz val="16"/>
      <color indexed="8"/>
      <name val="TH SarabunPSK"/>
      <family val="2"/>
    </font>
    <font>
      <sz val="14"/>
      <name val="CordiaUPC"/>
      <family val="2"/>
      <charset val="222"/>
    </font>
    <font>
      <sz val="10"/>
      <name val="Arial"/>
      <family val="2"/>
    </font>
    <font>
      <sz val="12"/>
      <name val="TH SarabunPSK"/>
      <family val="2"/>
    </font>
    <font>
      <sz val="11"/>
      <name val="TH SarabunPSK"/>
      <family val="2"/>
    </font>
    <font>
      <sz val="18"/>
      <name val="TH SarabunPSK"/>
      <family val="2"/>
    </font>
    <font>
      <sz val="20"/>
      <name val="TH SarabunPSK"/>
      <family val="2"/>
    </font>
    <font>
      <sz val="11"/>
      <name val="Tahoma"/>
      <family val="2"/>
      <charset val="222"/>
      <scheme val="minor"/>
    </font>
    <font>
      <sz val="10"/>
      <name val="TH SarabunPSK"/>
      <family val="2"/>
    </font>
    <font>
      <b/>
      <sz val="16"/>
      <name val="TH SarabunPSK"/>
      <family val="2"/>
    </font>
    <font>
      <sz val="16"/>
      <name val="CordiaUPC"/>
      <family val="2"/>
    </font>
    <font>
      <sz val="13"/>
      <name val="CordiaUPC"/>
      <family val="2"/>
    </font>
    <font>
      <sz val="13"/>
      <color theme="1"/>
      <name val="CordiaUPC"/>
      <family val="2"/>
    </font>
    <font>
      <u/>
      <sz val="16"/>
      <name val="TH SarabunPSK"/>
      <family val="2"/>
    </font>
    <font>
      <sz val="13.5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5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2" fillId="0" borderId="0"/>
    <xf numFmtId="0" fontId="13" fillId="0" borderId="0"/>
    <xf numFmtId="43" fontId="13" fillId="0" borderId="0" applyFont="0" applyFill="0" applyBorder="0" applyAlignment="0" applyProtection="0"/>
    <xf numFmtId="0" fontId="6" fillId="0" borderId="0"/>
  </cellStyleXfs>
  <cellXfs count="228">
    <xf numFmtId="0" fontId="0" fillId="0" borderId="0" xfId="0"/>
    <xf numFmtId="0" fontId="1" fillId="0" borderId="0" xfId="0" applyFont="1" applyAlignment="1" applyProtection="1"/>
    <xf numFmtId="0" fontId="0" fillId="0" borderId="0" xfId="0" applyProtection="1"/>
    <xf numFmtId="0" fontId="1" fillId="0" borderId="1" xfId="0" applyFont="1" applyBorder="1" applyAlignment="1" applyProtection="1"/>
    <xf numFmtId="0" fontId="2" fillId="0" borderId="0" xfId="0" applyFont="1" applyProtection="1"/>
    <xf numFmtId="0" fontId="2" fillId="0" borderId="3" xfId="0" applyFont="1" applyBorder="1" applyAlignment="1" applyProtection="1">
      <alignment horizontal="center"/>
    </xf>
    <xf numFmtId="0" fontId="3" fillId="0" borderId="3" xfId="0" applyFont="1" applyBorder="1" applyProtection="1"/>
    <xf numFmtId="0" fontId="3" fillId="0" borderId="3" xfId="0" applyFont="1" applyBorder="1" applyAlignment="1" applyProtection="1">
      <alignment horizontal="center" vertical="center"/>
    </xf>
    <xf numFmtId="4" fontId="3" fillId="0" borderId="3" xfId="0" applyNumberFormat="1" applyFont="1" applyBorder="1" applyProtection="1"/>
    <xf numFmtId="4" fontId="2" fillId="0" borderId="3" xfId="0" applyNumberFormat="1" applyFont="1" applyBorder="1" applyProtection="1"/>
    <xf numFmtId="0" fontId="0" fillId="0" borderId="3" xfId="0" applyBorder="1"/>
    <xf numFmtId="0" fontId="4" fillId="0" borderId="0" xfId="0" applyFont="1"/>
    <xf numFmtId="3" fontId="3" fillId="0" borderId="3" xfId="0" applyNumberFormat="1" applyFont="1" applyBorder="1" applyProtection="1"/>
    <xf numFmtId="3" fontId="2" fillId="0" borderId="3" xfId="0" applyNumberFormat="1" applyFont="1" applyBorder="1" applyProtection="1"/>
    <xf numFmtId="0" fontId="2" fillId="0" borderId="0" xfId="0" applyFont="1" applyAlignment="1" applyProtection="1">
      <alignment horizontal="center"/>
    </xf>
    <xf numFmtId="0" fontId="0" fillId="0" borderId="0" xfId="0"/>
    <xf numFmtId="0" fontId="1" fillId="0" borderId="0" xfId="0" applyFont="1" applyAlignment="1" applyProtection="1"/>
    <xf numFmtId="0" fontId="2" fillId="0" borderId="0" xfId="0" applyFont="1" applyProtection="1"/>
    <xf numFmtId="0" fontId="1" fillId="0" borderId="1" xfId="0" applyFont="1" applyBorder="1" applyAlignment="1" applyProtection="1"/>
    <xf numFmtId="0" fontId="2" fillId="0" borderId="3" xfId="0" applyFont="1" applyBorder="1" applyAlignment="1" applyProtection="1">
      <alignment horizontal="center"/>
    </xf>
    <xf numFmtId="0" fontId="2" fillId="0" borderId="3" xfId="0" applyFont="1" applyBorder="1" applyProtection="1"/>
    <xf numFmtId="0" fontId="0" fillId="0" borderId="0" xfId="0" applyFont="1"/>
    <xf numFmtId="0" fontId="2" fillId="0" borderId="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0" xfId="0" applyFont="1"/>
    <xf numFmtId="0" fontId="3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3" xfId="0" applyFont="1" applyFill="1" applyBorder="1" applyProtection="1"/>
    <xf numFmtId="0" fontId="2" fillId="2" borderId="3" xfId="0" applyFont="1" applyFill="1" applyBorder="1" applyProtection="1"/>
    <xf numFmtId="0" fontId="3" fillId="2" borderId="3" xfId="0" applyFont="1" applyFill="1" applyBorder="1" applyAlignment="1" applyProtection="1">
      <alignment vertical="center"/>
    </xf>
    <xf numFmtId="4" fontId="3" fillId="2" borderId="3" xfId="0" applyNumberFormat="1" applyFont="1" applyFill="1" applyBorder="1" applyProtection="1"/>
    <xf numFmtId="44" fontId="3" fillId="2" borderId="3" xfId="0" applyNumberFormat="1" applyFont="1" applyFill="1" applyBorder="1" applyProtection="1"/>
    <xf numFmtId="0" fontId="2" fillId="2" borderId="3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vertical="center"/>
    </xf>
    <xf numFmtId="4" fontId="2" fillId="2" borderId="3" xfId="0" applyNumberFormat="1" applyFont="1" applyFill="1" applyBorder="1" applyProtection="1"/>
    <xf numFmtId="0" fontId="2" fillId="2" borderId="3" xfId="0" applyFont="1" applyFill="1" applyBorder="1" applyAlignment="1" applyProtection="1">
      <alignment horizontal="center"/>
    </xf>
    <xf numFmtId="43" fontId="2" fillId="2" borderId="3" xfId="7" applyFont="1" applyFill="1" applyBorder="1" applyProtection="1"/>
    <xf numFmtId="43" fontId="2" fillId="0" borderId="0" xfId="7" applyFont="1" applyAlignment="1" applyProtection="1">
      <alignment horizontal="center"/>
    </xf>
    <xf numFmtId="0" fontId="10" fillId="0" borderId="0" xfId="0" applyFont="1" applyProtection="1"/>
    <xf numFmtId="43" fontId="10" fillId="0" borderId="0" xfId="7" applyFont="1" applyProtection="1"/>
    <xf numFmtId="0" fontId="3" fillId="0" borderId="3" xfId="0" applyFont="1" applyFill="1" applyBorder="1" applyProtection="1"/>
    <xf numFmtId="4" fontId="3" fillId="0" borderId="3" xfId="0" applyNumberFormat="1" applyFont="1" applyFill="1" applyBorder="1" applyProtection="1"/>
    <xf numFmtId="3" fontId="3" fillId="0" borderId="3" xfId="0" applyNumberFormat="1" applyFont="1" applyFill="1" applyBorder="1" applyProtection="1"/>
    <xf numFmtId="0" fontId="3" fillId="0" borderId="3" xfId="0" applyFont="1" applyFill="1" applyBorder="1"/>
    <xf numFmtId="187" fontId="2" fillId="0" borderId="0" xfId="7" applyNumberFormat="1" applyFont="1" applyAlignment="1" applyProtection="1">
      <alignment horizontal="center"/>
    </xf>
    <xf numFmtId="187" fontId="10" fillId="0" borderId="0" xfId="7" applyNumberFormat="1" applyFont="1" applyProtection="1"/>
    <xf numFmtId="0" fontId="3" fillId="0" borderId="3" xfId="0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3" xfId="0" applyNumberFormat="1" applyFont="1" applyFill="1" applyBorder="1"/>
    <xf numFmtId="0" fontId="3" fillId="0" borderId="3" xfId="0" applyNumberFormat="1" applyFont="1" applyFill="1" applyBorder="1" applyProtection="1"/>
    <xf numFmtId="0" fontId="3" fillId="2" borderId="3" xfId="0" applyNumberFormat="1" applyFont="1" applyFill="1" applyBorder="1" applyProtection="1"/>
    <xf numFmtId="188" fontId="3" fillId="2" borderId="3" xfId="0" applyNumberFormat="1" applyFont="1" applyFill="1" applyBorder="1" applyProtection="1"/>
    <xf numFmtId="3" fontId="3" fillId="2" borderId="3" xfId="0" applyNumberFormat="1" applyFont="1" applyFill="1" applyBorder="1" applyProtection="1"/>
    <xf numFmtId="0" fontId="3" fillId="0" borderId="3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right"/>
    </xf>
    <xf numFmtId="0" fontId="3" fillId="2" borderId="3" xfId="0" applyFont="1" applyFill="1" applyBorder="1"/>
    <xf numFmtId="0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3" xfId="0" applyNumberFormat="1" applyFont="1" applyFill="1" applyBorder="1"/>
    <xf numFmtId="0" fontId="3" fillId="2" borderId="3" xfId="0" applyNumberFormat="1" applyFont="1" applyFill="1" applyBorder="1" applyAlignment="1">
      <alignment horizontal="right"/>
    </xf>
    <xf numFmtId="188" fontId="3" fillId="2" borderId="3" xfId="0" applyNumberFormat="1" applyFont="1" applyFill="1" applyBorder="1" applyAlignment="1" applyProtection="1">
      <alignment horizontal="right"/>
    </xf>
    <xf numFmtId="188" fontId="2" fillId="0" borderId="3" xfId="0" applyNumberFormat="1" applyFont="1" applyFill="1" applyBorder="1" applyProtection="1"/>
    <xf numFmtId="188" fontId="3" fillId="0" borderId="3" xfId="0" applyNumberFormat="1" applyFont="1" applyFill="1" applyBorder="1" applyProtection="1"/>
    <xf numFmtId="0" fontId="3" fillId="0" borderId="3" xfId="0" applyNumberFormat="1" applyFont="1" applyFill="1" applyBorder="1" applyAlignment="1" applyProtection="1">
      <alignment horizontal="right"/>
    </xf>
    <xf numFmtId="0" fontId="3" fillId="2" borderId="3" xfId="0" applyNumberFormat="1" applyFont="1" applyFill="1" applyBorder="1" applyAlignment="1" applyProtection="1">
      <alignment horizontal="right"/>
    </xf>
    <xf numFmtId="0" fontId="3" fillId="0" borderId="3" xfId="0" applyFont="1" applyFill="1" applyBorder="1" applyAlignment="1" applyProtection="1">
      <alignment horizontal="center"/>
    </xf>
    <xf numFmtId="0" fontId="11" fillId="2" borderId="3" xfId="0" applyFont="1" applyFill="1" applyBorder="1"/>
    <xf numFmtId="0" fontId="2" fillId="0" borderId="3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>
      <alignment horizontal="center"/>
    </xf>
    <xf numFmtId="0" fontId="11" fillId="0" borderId="3" xfId="0" applyFont="1" applyFill="1" applyBorder="1"/>
    <xf numFmtId="0" fontId="2" fillId="0" borderId="3" xfId="0" applyFont="1" applyFill="1" applyBorder="1" applyProtection="1"/>
    <xf numFmtId="2" fontId="2" fillId="0" borderId="3" xfId="8" applyNumberFormat="1" applyFont="1" applyFill="1" applyBorder="1" applyProtection="1"/>
    <xf numFmtId="0" fontId="2" fillId="0" borderId="3" xfId="0" applyFont="1" applyFill="1" applyBorder="1" applyAlignment="1" applyProtection="1">
      <alignment horizontal="center"/>
    </xf>
    <xf numFmtId="0" fontId="9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Alignment="1">
      <alignment horizontal="right"/>
    </xf>
    <xf numFmtId="2" fontId="3" fillId="2" borderId="3" xfId="8" applyNumberFormat="1" applyFont="1" applyFill="1" applyBorder="1" applyProtection="1"/>
    <xf numFmtId="0" fontId="3" fillId="2" borderId="3" xfId="0" applyNumberFormat="1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center"/>
    </xf>
    <xf numFmtId="4" fontId="3" fillId="2" borderId="3" xfId="0" applyNumberFormat="1" applyFont="1" applyFill="1" applyBorder="1" applyAlignment="1" applyProtection="1">
      <alignment horizontal="center"/>
    </xf>
    <xf numFmtId="2" fontId="3" fillId="2" borderId="3" xfId="0" applyNumberFormat="1" applyFont="1" applyFill="1" applyBorder="1" applyProtection="1"/>
    <xf numFmtId="2" fontId="3" fillId="2" borderId="3" xfId="0" applyNumberFormat="1" applyFont="1" applyFill="1" applyBorder="1" applyAlignment="1" applyProtection="1">
      <alignment horizontal="center"/>
    </xf>
    <xf numFmtId="2" fontId="3" fillId="0" borderId="3" xfId="0" applyNumberFormat="1" applyFont="1" applyFill="1" applyBorder="1" applyProtection="1"/>
    <xf numFmtId="2" fontId="3" fillId="0" borderId="3" xfId="0" applyNumberFormat="1" applyFont="1" applyFill="1" applyBorder="1" applyAlignment="1" applyProtection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9" xfId="0" applyFont="1" applyFill="1" applyBorder="1" applyProtection="1"/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 applyAlignment="1" applyProtection="1">
      <alignment horizontal="center"/>
    </xf>
    <xf numFmtId="0" fontId="3" fillId="2" borderId="8" xfId="0" applyFont="1" applyFill="1" applyBorder="1" applyProtection="1"/>
    <xf numFmtId="1" fontId="3" fillId="2" borderId="9" xfId="0" applyNumberFormat="1" applyFont="1" applyFill="1" applyBorder="1"/>
    <xf numFmtId="0" fontId="14" fillId="2" borderId="9" xfId="0" applyFont="1" applyFill="1" applyBorder="1"/>
    <xf numFmtId="0" fontId="15" fillId="2" borderId="9" xfId="0" applyFont="1" applyFill="1" applyBorder="1" applyAlignment="1"/>
    <xf numFmtId="0" fontId="3" fillId="2" borderId="9" xfId="0" applyFont="1" applyFill="1" applyBorder="1" applyAlignment="1"/>
    <xf numFmtId="43" fontId="3" fillId="2" borderId="8" xfId="7" applyFont="1" applyFill="1" applyBorder="1"/>
    <xf numFmtId="43" fontId="3" fillId="0" borderId="8" xfId="7" applyFont="1" applyFill="1" applyBorder="1" applyProtection="1"/>
    <xf numFmtId="43" fontId="3" fillId="2" borderId="9" xfId="7" applyFont="1" applyFill="1" applyBorder="1"/>
    <xf numFmtId="43" fontId="3" fillId="0" borderId="9" xfId="7" applyFont="1" applyFill="1" applyBorder="1" applyProtection="1"/>
    <xf numFmtId="43" fontId="3" fillId="2" borderId="9" xfId="7" applyFont="1" applyFill="1" applyBorder="1" applyProtection="1"/>
    <xf numFmtId="0" fontId="3" fillId="0" borderId="8" xfId="0" applyFont="1" applyFill="1" applyBorder="1" applyProtection="1"/>
    <xf numFmtId="0" fontId="3" fillId="0" borderId="9" xfId="0" applyFont="1" applyFill="1" applyBorder="1" applyProtection="1"/>
    <xf numFmtId="0" fontId="3" fillId="0" borderId="9" xfId="0" applyFont="1" applyFill="1" applyBorder="1"/>
    <xf numFmtId="43" fontId="2" fillId="0" borderId="0" xfId="7" applyFont="1" applyProtection="1"/>
    <xf numFmtId="0" fontId="3" fillId="2" borderId="12" xfId="0" applyFont="1" applyFill="1" applyBorder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 applyAlignment="1"/>
    <xf numFmtId="43" fontId="3" fillId="2" borderId="12" xfId="7" applyFont="1" applyFill="1" applyBorder="1"/>
    <xf numFmtId="43" fontId="3" fillId="0" borderId="12" xfId="7" applyFont="1" applyFill="1" applyBorder="1" applyProtection="1"/>
    <xf numFmtId="0" fontId="3" fillId="0" borderId="12" xfId="0" applyFont="1" applyFill="1" applyBorder="1"/>
    <xf numFmtId="3" fontId="10" fillId="0" borderId="13" xfId="0" applyNumberFormat="1" applyFont="1" applyBorder="1" applyProtection="1"/>
    <xf numFmtId="43" fontId="10" fillId="0" borderId="13" xfId="7" applyFont="1" applyBorder="1" applyProtection="1"/>
    <xf numFmtId="0" fontId="16" fillId="2" borderId="9" xfId="0" applyFont="1" applyFill="1" applyBorder="1"/>
    <xf numFmtId="0" fontId="17" fillId="2" borderId="9" xfId="0" applyFont="1" applyFill="1" applyBorder="1" applyProtection="1"/>
    <xf numFmtId="0" fontId="18" fillId="2" borderId="9" xfId="0" applyFont="1" applyFill="1" applyBorder="1" applyProtection="1"/>
    <xf numFmtId="0" fontId="16" fillId="2" borderId="9" xfId="0" applyFont="1" applyFill="1" applyBorder="1" applyProtection="1"/>
    <xf numFmtId="43" fontId="3" fillId="2" borderId="8" xfId="7" applyFont="1" applyFill="1" applyBorder="1" applyProtection="1"/>
    <xf numFmtId="43" fontId="16" fillId="2" borderId="9" xfId="7" applyFont="1" applyFill="1" applyBorder="1"/>
    <xf numFmtId="43" fontId="16" fillId="2" borderId="9" xfId="7" applyFont="1" applyFill="1" applyBorder="1" applyProtection="1"/>
    <xf numFmtId="43" fontId="2" fillId="0" borderId="3" xfId="0" applyNumberFormat="1" applyFont="1" applyBorder="1" applyProtection="1"/>
    <xf numFmtId="0" fontId="16" fillId="2" borderId="12" xfId="0" applyFont="1" applyFill="1" applyBorder="1"/>
    <xf numFmtId="0" fontId="19" fillId="2" borderId="12" xfId="0" applyFont="1" applyFill="1" applyBorder="1"/>
    <xf numFmtId="43" fontId="16" fillId="2" borderId="12" xfId="7" applyFont="1" applyFill="1" applyBorder="1"/>
    <xf numFmtId="43" fontId="16" fillId="2" borderId="12" xfId="7" applyFont="1" applyFill="1" applyBorder="1" applyProtection="1"/>
    <xf numFmtId="43" fontId="18" fillId="2" borderId="12" xfId="0" applyNumberFormat="1" applyFont="1" applyFill="1" applyBorder="1"/>
    <xf numFmtId="0" fontId="10" fillId="0" borderId="13" xfId="0" applyFont="1" applyBorder="1" applyProtection="1"/>
    <xf numFmtId="43" fontId="10" fillId="0" borderId="13" xfId="0" applyNumberFormat="1" applyFont="1" applyBorder="1" applyProtection="1"/>
    <xf numFmtId="3" fontId="2" fillId="0" borderId="13" xfId="0" applyNumberFormat="1" applyFont="1" applyBorder="1" applyProtection="1"/>
    <xf numFmtId="0" fontId="2" fillId="0" borderId="3" xfId="0" applyFont="1" applyBorder="1"/>
    <xf numFmtId="0" fontId="3" fillId="0" borderId="3" xfId="0" applyFont="1" applyBorder="1" applyAlignment="1" applyProtection="1">
      <alignment horizontal="center"/>
    </xf>
    <xf numFmtId="0" fontId="3" fillId="0" borderId="3" xfId="0" applyFont="1" applyBorder="1"/>
    <xf numFmtId="0" fontId="2" fillId="0" borderId="3" xfId="0" applyFont="1" applyFill="1" applyBorder="1"/>
    <xf numFmtId="0" fontId="3" fillId="0" borderId="5" xfId="0" applyFont="1" applyFill="1" applyBorder="1" applyAlignment="1">
      <alignment horizontal="center"/>
    </xf>
    <xf numFmtId="4" fontId="3" fillId="0" borderId="3" xfId="0" applyNumberFormat="1" applyFont="1" applyFill="1" applyBorder="1" applyAlignment="1" applyProtection="1">
      <alignment horizontal="right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4" fontId="2" fillId="0" borderId="0" xfId="0" applyNumberFormat="1" applyFont="1" applyProtection="1"/>
    <xf numFmtId="0" fontId="2" fillId="0" borderId="3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1" fillId="0" borderId="5" xfId="0" applyFont="1" applyBorder="1"/>
    <xf numFmtId="0" fontId="21" fillId="0" borderId="3" xfId="0" applyFont="1" applyBorder="1"/>
    <xf numFmtId="0" fontId="21" fillId="0" borderId="3" xfId="0" applyFont="1" applyFill="1" applyBorder="1"/>
    <xf numFmtId="0" fontId="21" fillId="0" borderId="5" xfId="0" applyFont="1" applyFill="1" applyBorder="1"/>
    <xf numFmtId="0" fontId="21" fillId="0" borderId="5" xfId="0" applyFont="1" applyFill="1" applyBorder="1" applyAlignment="1">
      <alignment wrapText="1"/>
    </xf>
    <xf numFmtId="0" fontId="21" fillId="0" borderId="3" xfId="0" applyFont="1" applyFill="1" applyBorder="1" applyAlignment="1">
      <alignment wrapText="1"/>
    </xf>
    <xf numFmtId="4" fontId="2" fillId="0" borderId="3" xfId="0" applyNumberFormat="1" applyFont="1" applyFill="1" applyBorder="1" applyProtection="1"/>
    <xf numFmtId="0" fontId="22" fillId="0" borderId="3" xfId="0" applyFont="1" applyBorder="1"/>
    <xf numFmtId="0" fontId="22" fillId="0" borderId="3" xfId="0" applyFont="1" applyBorder="1" applyAlignment="1">
      <alignment vertical="center" wrapText="1"/>
    </xf>
    <xf numFmtId="0" fontId="22" fillId="0" borderId="3" xfId="0" applyFont="1" applyFill="1" applyBorder="1"/>
    <xf numFmtId="0" fontId="23" fillId="0" borderId="3" xfId="0" applyFont="1" applyBorder="1"/>
    <xf numFmtId="0" fontId="23" fillId="0" borderId="2" xfId="0" applyFont="1" applyBorder="1"/>
    <xf numFmtId="0" fontId="2" fillId="0" borderId="2" xfId="0" applyFont="1" applyBorder="1" applyProtection="1"/>
    <xf numFmtId="0" fontId="2" fillId="2" borderId="2" xfId="0" applyFont="1" applyFill="1" applyBorder="1" applyProtection="1"/>
    <xf numFmtId="4" fontId="2" fillId="0" borderId="2" xfId="0" applyNumberFormat="1" applyFont="1" applyBorder="1" applyProtection="1"/>
    <xf numFmtId="4" fontId="2" fillId="2" borderId="2" xfId="0" applyNumberFormat="1" applyFont="1" applyFill="1" applyBorder="1" applyProtection="1"/>
    <xf numFmtId="3" fontId="3" fillId="0" borderId="13" xfId="0" applyNumberFormat="1" applyFont="1" applyFill="1" applyBorder="1" applyProtection="1"/>
    <xf numFmtId="0" fontId="1" fillId="0" borderId="3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2" borderId="3" xfId="0" applyFont="1" applyFill="1" applyBorder="1"/>
    <xf numFmtId="0" fontId="2" fillId="0" borderId="5" xfId="0" applyFont="1" applyBorder="1"/>
    <xf numFmtId="0" fontId="2" fillId="2" borderId="5" xfId="0" applyFont="1" applyFill="1" applyBorder="1"/>
    <xf numFmtId="3" fontId="2" fillId="0" borderId="13" xfId="0" applyNumberFormat="1" applyFont="1" applyBorder="1"/>
    <xf numFmtId="0" fontId="2" fillId="0" borderId="0" xfId="0" applyFont="1" applyBorder="1"/>
    <xf numFmtId="4" fontId="0" fillId="0" borderId="0" xfId="0" applyNumberFormat="1"/>
    <xf numFmtId="0" fontId="10" fillId="0" borderId="5" xfId="0" applyFont="1" applyBorder="1"/>
    <xf numFmtId="0" fontId="10" fillId="0" borderId="3" xfId="0" applyFont="1" applyBorder="1"/>
    <xf numFmtId="0" fontId="10" fillId="2" borderId="3" xfId="0" applyFont="1" applyFill="1" applyBorder="1"/>
    <xf numFmtId="0" fontId="3" fillId="0" borderId="3" xfId="9" applyFont="1" applyFill="1" applyBorder="1" applyAlignment="1">
      <alignment horizontal="left"/>
    </xf>
    <xf numFmtId="0" fontId="3" fillId="0" borderId="3" xfId="0" applyFont="1" applyFill="1" applyBorder="1" applyAlignment="1" applyProtection="1">
      <alignment horizontal="center" vertical="center"/>
    </xf>
    <xf numFmtId="43" fontId="3" fillId="0" borderId="3" xfId="7" applyFont="1" applyFill="1" applyBorder="1" applyProtection="1"/>
    <xf numFmtId="0" fontId="18" fillId="0" borderId="0" xfId="0" applyFont="1"/>
    <xf numFmtId="0" fontId="3" fillId="0" borderId="3" xfId="9" applyFont="1" applyFill="1" applyBorder="1" applyAlignment="1">
      <alignment horizontal="left" vertical="center"/>
    </xf>
    <xf numFmtId="0" fontId="25" fillId="0" borderId="3" xfId="9" applyFont="1" applyFill="1" applyBorder="1" applyAlignment="1">
      <alignment horizontal="left"/>
    </xf>
    <xf numFmtId="0" fontId="14" fillId="0" borderId="3" xfId="9" applyFont="1" applyFill="1" applyBorder="1" applyAlignment="1">
      <alignment horizontal="left"/>
    </xf>
    <xf numFmtId="0" fontId="8" fillId="0" borderId="3" xfId="9" applyFont="1" applyFill="1" applyBorder="1" applyAlignment="1">
      <alignment horizontal="left"/>
    </xf>
    <xf numFmtId="0" fontId="3" fillId="0" borderId="5" xfId="0" applyFont="1" applyFill="1" applyBorder="1"/>
    <xf numFmtId="43" fontId="18" fillId="0" borderId="0" xfId="7" applyFont="1"/>
    <xf numFmtId="0" fontId="3" fillId="0" borderId="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2" borderId="9" xfId="0" applyFont="1" applyFill="1" applyBorder="1" applyAlignment="1">
      <alignment wrapText="1"/>
    </xf>
    <xf numFmtId="0" fontId="3" fillId="0" borderId="12" xfId="0" applyFont="1" applyFill="1" applyBorder="1" applyAlignment="1" applyProtection="1">
      <alignment horizontal="center"/>
    </xf>
    <xf numFmtId="0" fontId="3" fillId="0" borderId="12" xfId="0" applyFont="1" applyBorder="1" applyAlignment="1" applyProtection="1"/>
    <xf numFmtId="0" fontId="3" fillId="0" borderId="12" xfId="0" applyFont="1" applyBorder="1" applyProtection="1"/>
    <xf numFmtId="0" fontId="3" fillId="0" borderId="12" xfId="0" applyFont="1" applyBorder="1" applyProtection="1">
      <protection locked="0"/>
    </xf>
    <xf numFmtId="43" fontId="3" fillId="0" borderId="12" xfId="7" applyFont="1" applyBorder="1" applyProtection="1">
      <protection locked="0"/>
    </xf>
    <xf numFmtId="0" fontId="3" fillId="0" borderId="12" xfId="0" applyFont="1" applyBorder="1" applyAlignment="1" applyProtection="1">
      <alignment horizontal="right"/>
      <protection locked="0"/>
    </xf>
    <xf numFmtId="43" fontId="3" fillId="0" borderId="12" xfId="7" applyFont="1" applyBorder="1" applyAlignment="1" applyProtection="1">
      <alignment horizontal="center"/>
      <protection locked="0"/>
    </xf>
    <xf numFmtId="187" fontId="18" fillId="0" borderId="0" xfId="7" applyNumberFormat="1" applyFont="1"/>
    <xf numFmtId="0" fontId="20" fillId="0" borderId="0" xfId="0" applyFont="1" applyProtection="1"/>
    <xf numFmtId="4" fontId="18" fillId="0" borderId="0" xfId="0" applyNumberFormat="1" applyFont="1"/>
    <xf numFmtId="0" fontId="1" fillId="0" borderId="3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3" fillId="2" borderId="9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0" borderId="3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wrapText="1"/>
    </xf>
    <xf numFmtId="0" fontId="16" fillId="2" borderId="12" xfId="0" applyFont="1" applyFill="1" applyBorder="1" applyAlignment="1">
      <alignment horizontal="center"/>
    </xf>
    <xf numFmtId="0" fontId="2" fillId="0" borderId="6" xfId="0" applyFont="1" applyBorder="1" applyAlignment="1" applyProtection="1">
      <alignment horizontal="center" vertical="center"/>
    </xf>
  </cellXfs>
  <cellStyles count="13">
    <cellStyle name="Comma" xfId="7" builtinId="3"/>
    <cellStyle name="Currency" xfId="8" builtinId="4"/>
    <cellStyle name="Normal" xfId="0" builtinId="0"/>
    <cellStyle name="Normal 4" xfId="3"/>
    <cellStyle name="Normal 6" xfId="12"/>
    <cellStyle name="เครื่องหมายจุลภาค 2 2" xfId="2"/>
    <cellStyle name="เครื่องหมายจุลภาค 2 3" xfId="11"/>
    <cellStyle name="ปกติ 2 2 3" xfId="4"/>
    <cellStyle name="ปกติ 2 3 2" xfId="6"/>
    <cellStyle name="ปกติ 2 4" xfId="1"/>
    <cellStyle name="ปกติ 3 2" xfId="5"/>
    <cellStyle name="ปกติ 4" xfId="10"/>
    <cellStyle name="ปกติ_Sheet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3649;&#3612;&#3609;&#3592;&#3633;&#3604;&#3595;&#3639;&#3657;&#3629;&#3623;&#3633;&#3626;&#3604;&#3640;&#3607;&#3633;&#3609;&#3605;&#3585;&#3619;&#3619;&#3617;%20&#3611;&#3637;&#3591;&#3610;%206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กนอก"/>
      <sheetName val="หน้าสรุป-อนุมัติ"/>
      <sheetName val="Chart1"/>
      <sheetName val="แผนปฏิบัติการปี 62"/>
      <sheetName val="รพ"/>
      <sheetName val="รพ.สต."/>
      <sheetName val="นาสีทอง"/>
      <sheetName val="เขาพระ"/>
      <sheetName val="ท่ามะปราง"/>
      <sheetName val="คลองยางแดง"/>
      <sheetName val="นิคม"/>
      <sheetName val="ควนรู"/>
      <sheetName val="หนองกวางข้อง"/>
      <sheetName val="โหล๊ะยาว"/>
      <sheetName val="คูหาใต้"/>
      <sheetName val="ควนขัน"/>
      <sheetName val="ทุ่งมะขาม"/>
      <sheetName val="Sheet1"/>
      <sheetName val="งานฟันปลอม"/>
      <sheetName val="รักษาคลองรากฟัน"/>
      <sheetName val="เด็ก"/>
      <sheetName val="ครอบฟัน"/>
      <sheetName val="ส่งเสริม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H6">
            <v>100</v>
          </cell>
        </row>
        <row r="7">
          <cell r="H7">
            <v>45</v>
          </cell>
        </row>
        <row r="8">
          <cell r="H8">
            <v>2</v>
          </cell>
        </row>
        <row r="9">
          <cell r="H9">
            <v>10</v>
          </cell>
        </row>
        <row r="10">
          <cell r="H10">
            <v>48</v>
          </cell>
        </row>
        <row r="11">
          <cell r="H11">
            <v>4</v>
          </cell>
        </row>
        <row r="12">
          <cell r="H12">
            <v>15</v>
          </cell>
        </row>
        <row r="13">
          <cell r="H13">
            <v>2</v>
          </cell>
        </row>
        <row r="14">
          <cell r="H14">
            <v>2</v>
          </cell>
        </row>
        <row r="15">
          <cell r="H15">
            <v>2</v>
          </cell>
        </row>
        <row r="16">
          <cell r="H16">
            <v>4</v>
          </cell>
        </row>
        <row r="17">
          <cell r="H17">
            <v>2</v>
          </cell>
        </row>
        <row r="19">
          <cell r="H19">
            <v>6</v>
          </cell>
        </row>
        <row r="20">
          <cell r="H20">
            <v>32</v>
          </cell>
        </row>
        <row r="21">
          <cell r="H21">
            <v>10</v>
          </cell>
        </row>
        <row r="22">
          <cell r="H22">
            <v>18</v>
          </cell>
        </row>
        <row r="23">
          <cell r="H23">
            <v>6</v>
          </cell>
        </row>
        <row r="24">
          <cell r="H24">
            <v>2</v>
          </cell>
        </row>
        <row r="25">
          <cell r="H25">
            <v>2</v>
          </cell>
        </row>
        <row r="26">
          <cell r="H26">
            <v>1</v>
          </cell>
        </row>
        <row r="27">
          <cell r="H27">
            <v>2</v>
          </cell>
        </row>
        <row r="29">
          <cell r="H29">
            <v>250</v>
          </cell>
        </row>
        <row r="30">
          <cell r="H30">
            <v>0</v>
          </cell>
        </row>
        <row r="31">
          <cell r="H31">
            <v>15</v>
          </cell>
        </row>
        <row r="32">
          <cell r="H32">
            <v>4</v>
          </cell>
        </row>
        <row r="33">
          <cell r="H33">
            <v>15</v>
          </cell>
        </row>
        <row r="34">
          <cell r="H34">
            <v>15</v>
          </cell>
        </row>
        <row r="35">
          <cell r="H35">
            <v>2</v>
          </cell>
        </row>
        <row r="36">
          <cell r="H36">
            <v>6</v>
          </cell>
        </row>
        <row r="37">
          <cell r="H37">
            <v>4</v>
          </cell>
        </row>
        <row r="38">
          <cell r="H38">
            <v>9</v>
          </cell>
        </row>
        <row r="40">
          <cell r="H40">
            <v>8</v>
          </cell>
        </row>
        <row r="41">
          <cell r="H41">
            <v>2</v>
          </cell>
        </row>
        <row r="42">
          <cell r="H42">
            <v>2</v>
          </cell>
        </row>
        <row r="43">
          <cell r="H43">
            <v>12</v>
          </cell>
        </row>
        <row r="44">
          <cell r="H44">
            <v>4</v>
          </cell>
        </row>
        <row r="45">
          <cell r="H45">
            <v>16</v>
          </cell>
        </row>
        <row r="46">
          <cell r="H46">
            <v>40</v>
          </cell>
        </row>
        <row r="47">
          <cell r="H47">
            <v>19</v>
          </cell>
        </row>
        <row r="48">
          <cell r="H48">
            <v>15</v>
          </cell>
        </row>
        <row r="49">
          <cell r="H49">
            <v>6</v>
          </cell>
        </row>
        <row r="50">
          <cell r="H50">
            <v>2</v>
          </cell>
        </row>
        <row r="51">
          <cell r="H51">
            <v>2</v>
          </cell>
        </row>
        <row r="52">
          <cell r="H52">
            <v>16</v>
          </cell>
        </row>
        <row r="53">
          <cell r="H53">
            <v>6</v>
          </cell>
        </row>
        <row r="54">
          <cell r="H54">
            <v>3</v>
          </cell>
        </row>
        <row r="55">
          <cell r="H55">
            <v>15</v>
          </cell>
        </row>
        <row r="56">
          <cell r="H56">
            <v>8</v>
          </cell>
        </row>
        <row r="57">
          <cell r="H57">
            <v>6</v>
          </cell>
        </row>
        <row r="58">
          <cell r="H58">
            <v>1</v>
          </cell>
        </row>
        <row r="59">
          <cell r="H59">
            <v>1</v>
          </cell>
        </row>
        <row r="60">
          <cell r="H60">
            <v>2</v>
          </cell>
        </row>
        <row r="61">
          <cell r="H61">
            <v>1</v>
          </cell>
        </row>
        <row r="62">
          <cell r="H62">
            <v>4</v>
          </cell>
        </row>
        <row r="63">
          <cell r="H63">
            <v>2</v>
          </cell>
        </row>
        <row r="64">
          <cell r="H64">
            <v>2</v>
          </cell>
        </row>
        <row r="65">
          <cell r="H65">
            <v>5</v>
          </cell>
        </row>
        <row r="66">
          <cell r="H66">
            <v>3</v>
          </cell>
        </row>
        <row r="67">
          <cell r="H67">
            <v>1</v>
          </cell>
        </row>
        <row r="68">
          <cell r="H68">
            <v>2</v>
          </cell>
        </row>
        <row r="70">
          <cell r="H70">
            <v>1</v>
          </cell>
        </row>
        <row r="71">
          <cell r="H71">
            <v>5</v>
          </cell>
        </row>
        <row r="72">
          <cell r="H72">
            <v>1</v>
          </cell>
        </row>
        <row r="73">
          <cell r="H73">
            <v>3</v>
          </cell>
        </row>
        <row r="74">
          <cell r="H74">
            <v>2</v>
          </cell>
        </row>
        <row r="75">
          <cell r="H75">
            <v>1</v>
          </cell>
        </row>
        <row r="76">
          <cell r="H76">
            <v>1</v>
          </cell>
        </row>
        <row r="77">
          <cell r="H77">
            <v>2</v>
          </cell>
        </row>
        <row r="78">
          <cell r="H78">
            <v>2</v>
          </cell>
        </row>
        <row r="79">
          <cell r="H79">
            <v>2</v>
          </cell>
        </row>
        <row r="80">
          <cell r="H80">
            <v>2</v>
          </cell>
        </row>
        <row r="81">
          <cell r="H81">
            <v>1</v>
          </cell>
        </row>
        <row r="83">
          <cell r="H83">
            <v>5</v>
          </cell>
        </row>
        <row r="84">
          <cell r="H84">
            <v>10</v>
          </cell>
        </row>
        <row r="85">
          <cell r="H85">
            <v>2</v>
          </cell>
        </row>
        <row r="86">
          <cell r="H86">
            <v>80</v>
          </cell>
        </row>
        <row r="87">
          <cell r="H87">
            <v>15</v>
          </cell>
        </row>
        <row r="88">
          <cell r="H88">
            <v>10</v>
          </cell>
        </row>
        <row r="89">
          <cell r="H89">
            <v>1</v>
          </cell>
        </row>
        <row r="90">
          <cell r="H90">
            <v>4</v>
          </cell>
        </row>
        <row r="91">
          <cell r="H91">
            <v>5</v>
          </cell>
        </row>
        <row r="92">
          <cell r="H92">
            <v>30</v>
          </cell>
        </row>
        <row r="93">
          <cell r="H93">
            <v>5</v>
          </cell>
        </row>
        <row r="94">
          <cell r="H94">
            <v>10</v>
          </cell>
        </row>
        <row r="95">
          <cell r="H95">
            <v>2</v>
          </cell>
        </row>
        <row r="96">
          <cell r="H96">
            <v>5</v>
          </cell>
        </row>
        <row r="97">
          <cell r="H97">
            <v>1</v>
          </cell>
        </row>
        <row r="98">
          <cell r="H98">
            <v>5</v>
          </cell>
        </row>
        <row r="99">
          <cell r="H99">
            <v>10</v>
          </cell>
        </row>
        <row r="100">
          <cell r="H100">
            <v>5</v>
          </cell>
        </row>
        <row r="101">
          <cell r="H101">
            <v>5</v>
          </cell>
        </row>
        <row r="102">
          <cell r="H102">
            <v>5</v>
          </cell>
        </row>
        <row r="103">
          <cell r="H103">
            <v>5</v>
          </cell>
        </row>
        <row r="104">
          <cell r="H104">
            <v>10</v>
          </cell>
        </row>
        <row r="105">
          <cell r="H105">
            <v>6</v>
          </cell>
        </row>
        <row r="106">
          <cell r="H106">
            <v>2</v>
          </cell>
        </row>
        <row r="107">
          <cell r="H107">
            <v>1</v>
          </cell>
        </row>
        <row r="108">
          <cell r="H108">
            <v>2</v>
          </cell>
        </row>
        <row r="109">
          <cell r="H109">
            <v>60</v>
          </cell>
        </row>
        <row r="110">
          <cell r="H110">
            <v>24</v>
          </cell>
        </row>
        <row r="111">
          <cell r="H111">
            <v>1</v>
          </cell>
        </row>
        <row r="112">
          <cell r="H112">
            <v>1</v>
          </cell>
        </row>
        <row r="113">
          <cell r="H113">
            <v>10</v>
          </cell>
        </row>
        <row r="114">
          <cell r="H114">
            <v>5</v>
          </cell>
        </row>
        <row r="115">
          <cell r="H115">
            <v>10</v>
          </cell>
        </row>
        <row r="116">
          <cell r="H116">
            <v>2</v>
          </cell>
        </row>
        <row r="117">
          <cell r="H117">
            <v>20</v>
          </cell>
        </row>
        <row r="118">
          <cell r="H118">
            <v>5</v>
          </cell>
        </row>
        <row r="119">
          <cell r="H119">
            <v>22</v>
          </cell>
        </row>
        <row r="120">
          <cell r="H120">
            <v>3</v>
          </cell>
        </row>
        <row r="121">
          <cell r="H121">
            <v>1</v>
          </cell>
        </row>
        <row r="122">
          <cell r="H122">
            <v>1</v>
          </cell>
        </row>
        <row r="123">
          <cell r="H123">
            <v>1</v>
          </cell>
        </row>
        <row r="124">
          <cell r="H124">
            <v>1</v>
          </cell>
        </row>
        <row r="125">
          <cell r="H125">
            <v>1</v>
          </cell>
        </row>
        <row r="126">
          <cell r="H126">
            <v>2</v>
          </cell>
        </row>
        <row r="127">
          <cell r="H127">
            <v>2</v>
          </cell>
        </row>
        <row r="128">
          <cell r="H128">
            <v>5</v>
          </cell>
        </row>
        <row r="129">
          <cell r="H129">
            <v>1</v>
          </cell>
        </row>
        <row r="130">
          <cell r="H130">
            <v>1</v>
          </cell>
        </row>
        <row r="131">
          <cell r="H131">
            <v>2</v>
          </cell>
        </row>
        <row r="132">
          <cell r="H132">
            <v>3</v>
          </cell>
        </row>
        <row r="133">
          <cell r="H133">
            <v>1</v>
          </cell>
        </row>
        <row r="134">
          <cell r="H134">
            <v>2</v>
          </cell>
        </row>
        <row r="135">
          <cell r="H135">
            <v>5</v>
          </cell>
        </row>
        <row r="136">
          <cell r="H136">
            <v>2</v>
          </cell>
        </row>
        <row r="137">
          <cell r="H137">
            <v>2</v>
          </cell>
        </row>
        <row r="138">
          <cell r="H138">
            <v>2</v>
          </cell>
        </row>
        <row r="139">
          <cell r="H139">
            <v>4</v>
          </cell>
        </row>
        <row r="140">
          <cell r="H140">
            <v>1</v>
          </cell>
        </row>
        <row r="141">
          <cell r="H141">
            <v>2</v>
          </cell>
        </row>
        <row r="142">
          <cell r="H142">
            <v>2</v>
          </cell>
        </row>
        <row r="143">
          <cell r="H143">
            <v>2</v>
          </cell>
        </row>
        <row r="144">
          <cell r="H144">
            <v>2</v>
          </cell>
        </row>
        <row r="145">
          <cell r="H145">
            <v>1</v>
          </cell>
        </row>
        <row r="146">
          <cell r="H146">
            <v>2</v>
          </cell>
        </row>
        <row r="147">
          <cell r="H147">
            <v>4</v>
          </cell>
        </row>
        <row r="148">
          <cell r="H148">
            <v>1</v>
          </cell>
        </row>
        <row r="149">
          <cell r="H149">
            <v>5</v>
          </cell>
        </row>
        <row r="150">
          <cell r="H150">
            <v>1</v>
          </cell>
        </row>
        <row r="151">
          <cell r="H151">
            <v>1</v>
          </cell>
        </row>
        <row r="152">
          <cell r="H152">
            <v>4</v>
          </cell>
        </row>
        <row r="153">
          <cell r="H153">
            <v>10</v>
          </cell>
        </row>
        <row r="154">
          <cell r="H154">
            <v>5</v>
          </cell>
        </row>
        <row r="155">
          <cell r="H155">
            <v>10</v>
          </cell>
        </row>
        <row r="156">
          <cell r="H156">
            <v>5</v>
          </cell>
        </row>
        <row r="157">
          <cell r="H157">
            <v>1</v>
          </cell>
        </row>
        <row r="158">
          <cell r="H158">
            <v>5</v>
          </cell>
        </row>
        <row r="159">
          <cell r="H159">
            <v>3</v>
          </cell>
        </row>
        <row r="160">
          <cell r="H160">
            <v>3</v>
          </cell>
        </row>
      </sheetData>
      <sheetData sheetId="5" refreshError="1">
        <row r="6">
          <cell r="S6">
            <v>46</v>
          </cell>
        </row>
        <row r="7">
          <cell r="S7">
            <v>13</v>
          </cell>
        </row>
        <row r="8">
          <cell r="U8">
            <v>48</v>
          </cell>
        </row>
        <row r="9">
          <cell r="U9">
            <v>71</v>
          </cell>
        </row>
        <row r="10">
          <cell r="U10">
            <v>9</v>
          </cell>
        </row>
        <row r="12">
          <cell r="U12">
            <v>5</v>
          </cell>
        </row>
        <row r="14">
          <cell r="U14">
            <v>26</v>
          </cell>
        </row>
        <row r="15">
          <cell r="U15">
            <v>22</v>
          </cell>
        </row>
        <row r="16">
          <cell r="U16">
            <v>19</v>
          </cell>
        </row>
        <row r="17">
          <cell r="U17">
            <v>5</v>
          </cell>
        </row>
        <row r="19">
          <cell r="U19">
            <v>125</v>
          </cell>
        </row>
        <row r="20">
          <cell r="U20">
            <v>70</v>
          </cell>
        </row>
        <row r="21">
          <cell r="U21">
            <v>15</v>
          </cell>
        </row>
        <row r="23">
          <cell r="U23">
            <v>10</v>
          </cell>
        </row>
        <row r="24">
          <cell r="U24">
            <v>0</v>
          </cell>
        </row>
        <row r="25">
          <cell r="U25">
            <v>6</v>
          </cell>
        </row>
        <row r="26">
          <cell r="U26">
            <v>7</v>
          </cell>
        </row>
        <row r="27">
          <cell r="U27">
            <v>4</v>
          </cell>
        </row>
        <row r="28">
          <cell r="U28">
            <v>28</v>
          </cell>
        </row>
        <row r="29">
          <cell r="U29">
            <v>81</v>
          </cell>
        </row>
        <row r="30">
          <cell r="U30">
            <v>6</v>
          </cell>
        </row>
        <row r="31">
          <cell r="U31">
            <v>2</v>
          </cell>
        </row>
        <row r="32">
          <cell r="U32">
            <v>15</v>
          </cell>
        </row>
        <row r="33">
          <cell r="U33">
            <v>5</v>
          </cell>
        </row>
        <row r="34">
          <cell r="U34">
            <v>5</v>
          </cell>
        </row>
        <row r="35">
          <cell r="U35">
            <v>55</v>
          </cell>
        </row>
        <row r="36">
          <cell r="U36">
            <v>7</v>
          </cell>
        </row>
        <row r="37">
          <cell r="U37">
            <v>9</v>
          </cell>
        </row>
        <row r="38">
          <cell r="U38">
            <v>17</v>
          </cell>
        </row>
        <row r="39">
          <cell r="U39">
            <v>10</v>
          </cell>
        </row>
        <row r="40">
          <cell r="U40">
            <v>5</v>
          </cell>
        </row>
        <row r="41">
          <cell r="U41">
            <v>5</v>
          </cell>
        </row>
        <row r="42">
          <cell r="U42">
            <v>0</v>
          </cell>
        </row>
        <row r="43">
          <cell r="U43">
            <v>15</v>
          </cell>
        </row>
        <row r="44">
          <cell r="U44">
            <v>15</v>
          </cell>
        </row>
        <row r="45">
          <cell r="U45">
            <v>5</v>
          </cell>
        </row>
        <row r="46">
          <cell r="U46">
            <v>5</v>
          </cell>
        </row>
        <row r="47">
          <cell r="U47">
            <v>5</v>
          </cell>
        </row>
        <row r="48">
          <cell r="U48">
            <v>5</v>
          </cell>
        </row>
        <row r="49">
          <cell r="U49">
            <v>32</v>
          </cell>
        </row>
        <row r="52">
          <cell r="U52">
            <v>0</v>
          </cell>
        </row>
        <row r="53">
          <cell r="U53">
            <v>29</v>
          </cell>
        </row>
        <row r="54">
          <cell r="U54">
            <v>7</v>
          </cell>
        </row>
        <row r="55">
          <cell r="U55">
            <v>9</v>
          </cell>
        </row>
        <row r="56">
          <cell r="U56">
            <v>7</v>
          </cell>
        </row>
        <row r="57">
          <cell r="U57">
            <v>10</v>
          </cell>
        </row>
        <row r="58">
          <cell r="U58">
            <v>3</v>
          </cell>
        </row>
        <row r="59">
          <cell r="U59">
            <v>3</v>
          </cell>
        </row>
        <row r="60">
          <cell r="U60">
            <v>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07"/>
  <sheetViews>
    <sheetView topLeftCell="A100" workbookViewId="0">
      <selection activeCell="I57" sqref="I57"/>
    </sheetView>
  </sheetViews>
  <sheetFormatPr defaultColWidth="9" defaultRowHeight="24" x14ac:dyDescent="0.55000000000000004"/>
  <cols>
    <col min="1" max="1" width="4.875" style="34" bestFit="1" customWidth="1"/>
    <col min="2" max="2" width="35.25" style="34" customWidth="1"/>
    <col min="3" max="3" width="8.875" style="34" bestFit="1" customWidth="1"/>
    <col min="4" max="5" width="7.375" style="34" customWidth="1"/>
    <col min="6" max="8" width="9" style="34"/>
    <col min="9" max="9" width="9" style="34" customWidth="1"/>
    <col min="10" max="10" width="25" style="34" bestFit="1" customWidth="1"/>
    <col min="11" max="11" width="24.375" style="34" bestFit="1" customWidth="1"/>
    <col min="12" max="12" width="14.125" style="34" customWidth="1"/>
    <col min="13" max="16384" width="9" style="34"/>
  </cols>
  <sheetData>
    <row r="1" spans="1:12" x14ac:dyDescent="0.55000000000000004">
      <c r="A1" s="16"/>
      <c r="B1" s="17"/>
      <c r="C1" s="209" t="s">
        <v>8</v>
      </c>
      <c r="D1" s="209"/>
      <c r="E1" s="209"/>
      <c r="F1" s="209"/>
      <c r="G1" s="209"/>
      <c r="H1" s="209"/>
      <c r="I1" s="209"/>
      <c r="J1" s="209"/>
      <c r="K1" s="209"/>
    </row>
    <row r="2" spans="1:12" x14ac:dyDescent="0.55000000000000004">
      <c r="A2" s="16"/>
      <c r="B2" s="17"/>
      <c r="C2" s="209" t="s">
        <v>1190</v>
      </c>
      <c r="D2" s="209"/>
      <c r="E2" s="209"/>
      <c r="F2" s="209"/>
      <c r="G2" s="209"/>
      <c r="H2" s="209"/>
      <c r="I2" s="209"/>
      <c r="J2" s="209"/>
      <c r="K2" s="209"/>
    </row>
    <row r="3" spans="1:12" x14ac:dyDescent="0.55000000000000004">
      <c r="A3" s="18"/>
      <c r="B3" s="17"/>
      <c r="C3" s="210" t="s">
        <v>34</v>
      </c>
      <c r="D3" s="210"/>
      <c r="E3" s="210"/>
      <c r="F3" s="210"/>
      <c r="G3" s="210"/>
      <c r="H3" s="210"/>
      <c r="I3" s="210"/>
      <c r="J3" s="210"/>
      <c r="K3" s="210"/>
    </row>
    <row r="4" spans="1:12" x14ac:dyDescent="0.55000000000000004">
      <c r="A4" s="202" t="s">
        <v>0</v>
      </c>
      <c r="B4" s="203" t="s">
        <v>9</v>
      </c>
      <c r="C4" s="203" t="s">
        <v>1</v>
      </c>
      <c r="D4" s="202" t="s">
        <v>2</v>
      </c>
      <c r="E4" s="202"/>
      <c r="F4" s="202"/>
      <c r="G4" s="205" t="s">
        <v>35</v>
      </c>
      <c r="H4" s="205" t="s">
        <v>3</v>
      </c>
      <c r="I4" s="205" t="s">
        <v>37</v>
      </c>
      <c r="J4" s="211" t="s">
        <v>4</v>
      </c>
      <c r="K4" s="205" t="s">
        <v>36</v>
      </c>
      <c r="L4" s="207" t="s">
        <v>10</v>
      </c>
    </row>
    <row r="5" spans="1:12" x14ac:dyDescent="0.55000000000000004">
      <c r="A5" s="202"/>
      <c r="B5" s="204"/>
      <c r="C5" s="204"/>
      <c r="D5" s="168" t="s">
        <v>6</v>
      </c>
      <c r="E5" s="168" t="s">
        <v>7</v>
      </c>
      <c r="F5" s="168" t="s">
        <v>33</v>
      </c>
      <c r="G5" s="206"/>
      <c r="H5" s="206"/>
      <c r="I5" s="206"/>
      <c r="J5" s="211"/>
      <c r="K5" s="206"/>
      <c r="L5" s="208"/>
    </row>
    <row r="6" spans="1:12" x14ac:dyDescent="0.55000000000000004">
      <c r="A6" s="19">
        <v>1</v>
      </c>
      <c r="B6" s="139" t="s">
        <v>1227</v>
      </c>
      <c r="C6" s="7" t="s">
        <v>1327</v>
      </c>
      <c r="D6" s="6">
        <v>29</v>
      </c>
      <c r="E6" s="6">
        <v>24</v>
      </c>
      <c r="F6" s="6">
        <v>47</v>
      </c>
      <c r="G6" s="38">
        <v>112</v>
      </c>
      <c r="H6" s="38">
        <v>16</v>
      </c>
      <c r="I6" s="6">
        <f>G6-H6</f>
        <v>96</v>
      </c>
      <c r="J6" s="8">
        <v>15</v>
      </c>
      <c r="K6" s="41">
        <f>I6*J6</f>
        <v>1440</v>
      </c>
      <c r="L6" s="139"/>
    </row>
    <row r="7" spans="1:12" x14ac:dyDescent="0.55000000000000004">
      <c r="A7" s="19">
        <v>2</v>
      </c>
      <c r="B7" s="139" t="s">
        <v>1228</v>
      </c>
      <c r="C7" s="7" t="s">
        <v>594</v>
      </c>
      <c r="D7" s="6">
        <v>77</v>
      </c>
      <c r="E7" s="6">
        <v>95</v>
      </c>
      <c r="F7" s="6">
        <v>73</v>
      </c>
      <c r="G7" s="38">
        <v>157</v>
      </c>
      <c r="H7" s="38">
        <v>85</v>
      </c>
      <c r="I7" s="6">
        <f t="shared" ref="I7:I70" si="0">G7-H7</f>
        <v>72</v>
      </c>
      <c r="J7" s="8">
        <v>32</v>
      </c>
      <c r="K7" s="41">
        <f t="shared" ref="K7:K70" si="1">I7*J7</f>
        <v>2304</v>
      </c>
      <c r="L7" s="139"/>
    </row>
    <row r="8" spans="1:12" x14ac:dyDescent="0.55000000000000004">
      <c r="A8" s="19">
        <v>3</v>
      </c>
      <c r="B8" s="139" t="s">
        <v>1229</v>
      </c>
      <c r="C8" s="169" t="s">
        <v>1328</v>
      </c>
      <c r="D8" s="20">
        <v>40</v>
      </c>
      <c r="E8" s="20">
        <v>48</v>
      </c>
      <c r="F8" s="20">
        <v>44</v>
      </c>
      <c r="G8" s="39">
        <v>136</v>
      </c>
      <c r="H8" s="39">
        <v>16</v>
      </c>
      <c r="I8" s="6">
        <f t="shared" si="0"/>
        <v>120</v>
      </c>
      <c r="J8" s="9">
        <v>60</v>
      </c>
      <c r="K8" s="45">
        <f>I8*J8</f>
        <v>7200</v>
      </c>
      <c r="L8" s="139"/>
    </row>
    <row r="9" spans="1:12" x14ac:dyDescent="0.55000000000000004">
      <c r="A9" s="19">
        <v>4</v>
      </c>
      <c r="B9" s="139" t="s">
        <v>1230</v>
      </c>
      <c r="C9" s="169" t="s">
        <v>488</v>
      </c>
      <c r="D9" s="20">
        <v>19</v>
      </c>
      <c r="E9" s="20">
        <v>47</v>
      </c>
      <c r="F9" s="20">
        <v>42</v>
      </c>
      <c r="G9" s="39">
        <v>89</v>
      </c>
      <c r="H9" s="39">
        <v>9</v>
      </c>
      <c r="I9" s="6">
        <f t="shared" si="0"/>
        <v>80</v>
      </c>
      <c r="J9" s="9">
        <v>85</v>
      </c>
      <c r="K9" s="45">
        <f t="shared" si="1"/>
        <v>6800</v>
      </c>
      <c r="L9" s="139"/>
    </row>
    <row r="10" spans="1:12" x14ac:dyDescent="0.55000000000000004">
      <c r="A10" s="19">
        <v>5</v>
      </c>
      <c r="B10" s="139" t="s">
        <v>1231</v>
      </c>
      <c r="C10" s="169" t="s">
        <v>1329</v>
      </c>
      <c r="D10" s="20">
        <v>0</v>
      </c>
      <c r="E10" s="20">
        <v>0</v>
      </c>
      <c r="F10" s="20">
        <v>0</v>
      </c>
      <c r="G10" s="39">
        <v>24</v>
      </c>
      <c r="H10" s="39">
        <v>0</v>
      </c>
      <c r="I10" s="6">
        <f t="shared" si="0"/>
        <v>24</v>
      </c>
      <c r="J10" s="9">
        <v>15</v>
      </c>
      <c r="K10" s="45">
        <f t="shared" si="1"/>
        <v>360</v>
      </c>
      <c r="L10" s="139"/>
    </row>
    <row r="11" spans="1:12" x14ac:dyDescent="0.55000000000000004">
      <c r="A11" s="19">
        <v>6</v>
      </c>
      <c r="B11" s="139" t="s">
        <v>1232</v>
      </c>
      <c r="C11" s="169" t="s">
        <v>1329</v>
      </c>
      <c r="D11" s="20">
        <v>0</v>
      </c>
      <c r="E11" s="20">
        <v>1</v>
      </c>
      <c r="F11" s="20">
        <v>19</v>
      </c>
      <c r="G11" s="39">
        <v>43</v>
      </c>
      <c r="H11" s="39">
        <v>7</v>
      </c>
      <c r="I11" s="6">
        <f t="shared" si="0"/>
        <v>36</v>
      </c>
      <c r="J11" s="9">
        <v>12</v>
      </c>
      <c r="K11" s="45">
        <f t="shared" si="1"/>
        <v>432</v>
      </c>
      <c r="L11" s="139"/>
    </row>
    <row r="12" spans="1:12" x14ac:dyDescent="0.55000000000000004">
      <c r="A12" s="19">
        <v>7</v>
      </c>
      <c r="B12" s="139" t="s">
        <v>1233</v>
      </c>
      <c r="C12" s="169" t="s">
        <v>488</v>
      </c>
      <c r="D12" s="20">
        <v>8</v>
      </c>
      <c r="E12" s="20">
        <v>0</v>
      </c>
      <c r="F12" s="20">
        <v>3</v>
      </c>
      <c r="G12" s="39">
        <v>45</v>
      </c>
      <c r="H12" s="39">
        <v>15</v>
      </c>
      <c r="I12" s="6">
        <f t="shared" si="0"/>
        <v>30</v>
      </c>
      <c r="J12" s="9">
        <v>130</v>
      </c>
      <c r="K12" s="45">
        <f t="shared" si="1"/>
        <v>3900</v>
      </c>
      <c r="L12" s="139"/>
    </row>
    <row r="13" spans="1:12" x14ac:dyDescent="0.55000000000000004">
      <c r="A13" s="19">
        <v>8</v>
      </c>
      <c r="B13" s="139" t="s">
        <v>1234</v>
      </c>
      <c r="C13" s="169" t="s">
        <v>594</v>
      </c>
      <c r="D13" s="20">
        <v>0</v>
      </c>
      <c r="E13" s="20">
        <v>6</v>
      </c>
      <c r="F13" s="20">
        <v>4</v>
      </c>
      <c r="G13" s="39">
        <v>28</v>
      </c>
      <c r="H13" s="39">
        <v>4</v>
      </c>
      <c r="I13" s="6">
        <f t="shared" si="0"/>
        <v>24</v>
      </c>
      <c r="J13" s="9">
        <v>25</v>
      </c>
      <c r="K13" s="45">
        <f t="shared" si="1"/>
        <v>600</v>
      </c>
      <c r="L13" s="139"/>
    </row>
    <row r="14" spans="1:12" x14ac:dyDescent="0.55000000000000004">
      <c r="A14" s="19">
        <v>9</v>
      </c>
      <c r="B14" s="139" t="s">
        <v>1235</v>
      </c>
      <c r="C14" s="169" t="s">
        <v>1330</v>
      </c>
      <c r="D14" s="20">
        <v>7</v>
      </c>
      <c r="E14" s="20">
        <v>1</v>
      </c>
      <c r="F14" s="20">
        <v>0</v>
      </c>
      <c r="G14" s="39">
        <v>9</v>
      </c>
      <c r="H14" s="39">
        <v>9</v>
      </c>
      <c r="I14" s="6">
        <f t="shared" si="0"/>
        <v>0</v>
      </c>
      <c r="J14" s="9">
        <v>70</v>
      </c>
      <c r="K14" s="45">
        <f t="shared" si="1"/>
        <v>0</v>
      </c>
      <c r="L14" s="139"/>
    </row>
    <row r="15" spans="1:12" x14ac:dyDescent="0.55000000000000004">
      <c r="A15" s="19">
        <v>10</v>
      </c>
      <c r="B15" s="139" t="s">
        <v>1236</v>
      </c>
      <c r="C15" s="169" t="s">
        <v>235</v>
      </c>
      <c r="D15" s="20">
        <v>3</v>
      </c>
      <c r="E15" s="20">
        <v>2</v>
      </c>
      <c r="F15" s="20">
        <v>4</v>
      </c>
      <c r="G15" s="39">
        <v>16</v>
      </c>
      <c r="H15" s="39">
        <v>1</v>
      </c>
      <c r="I15" s="6">
        <f t="shared" si="0"/>
        <v>15</v>
      </c>
      <c r="J15" s="9">
        <v>135</v>
      </c>
      <c r="K15" s="45">
        <f t="shared" si="1"/>
        <v>2025</v>
      </c>
      <c r="L15" s="139"/>
    </row>
    <row r="16" spans="1:12" x14ac:dyDescent="0.55000000000000004">
      <c r="A16" s="19">
        <v>11</v>
      </c>
      <c r="B16" s="139" t="s">
        <v>1237</v>
      </c>
      <c r="C16" s="169" t="s">
        <v>1330</v>
      </c>
      <c r="D16" s="20">
        <v>792</v>
      </c>
      <c r="E16" s="20">
        <v>842</v>
      </c>
      <c r="F16" s="20">
        <v>906</v>
      </c>
      <c r="G16" s="39">
        <v>2081</v>
      </c>
      <c r="H16" s="39">
        <v>81</v>
      </c>
      <c r="I16" s="6">
        <f t="shared" si="0"/>
        <v>2000</v>
      </c>
      <c r="J16" s="9">
        <v>115</v>
      </c>
      <c r="K16" s="45">
        <f t="shared" si="1"/>
        <v>230000</v>
      </c>
      <c r="L16" s="139"/>
    </row>
    <row r="17" spans="1:12" x14ac:dyDescent="0.55000000000000004">
      <c r="A17" s="19">
        <v>12</v>
      </c>
      <c r="B17" s="139" t="s">
        <v>1238</v>
      </c>
      <c r="C17" s="169" t="s">
        <v>1330</v>
      </c>
      <c r="D17" s="20">
        <v>7</v>
      </c>
      <c r="E17" s="20">
        <v>5</v>
      </c>
      <c r="F17" s="20">
        <v>5</v>
      </c>
      <c r="G17" s="39">
        <v>34</v>
      </c>
      <c r="H17" s="39">
        <v>14</v>
      </c>
      <c r="I17" s="6">
        <f t="shared" si="0"/>
        <v>20</v>
      </c>
      <c r="J17" s="9">
        <v>165</v>
      </c>
      <c r="K17" s="45">
        <f t="shared" si="1"/>
        <v>3300</v>
      </c>
      <c r="L17" s="139"/>
    </row>
    <row r="18" spans="1:12" x14ac:dyDescent="0.55000000000000004">
      <c r="A18" s="19">
        <v>13</v>
      </c>
      <c r="B18" s="139" t="s">
        <v>1239</v>
      </c>
      <c r="C18" s="169" t="s">
        <v>488</v>
      </c>
      <c r="D18" s="20">
        <v>0</v>
      </c>
      <c r="E18" s="20">
        <v>0</v>
      </c>
      <c r="F18" s="20">
        <v>1</v>
      </c>
      <c r="G18" s="39">
        <v>11</v>
      </c>
      <c r="H18" s="39">
        <v>11</v>
      </c>
      <c r="I18" s="6">
        <f t="shared" si="0"/>
        <v>0</v>
      </c>
      <c r="J18" s="9">
        <v>0</v>
      </c>
      <c r="K18" s="45">
        <f t="shared" si="1"/>
        <v>0</v>
      </c>
      <c r="L18" s="139"/>
    </row>
    <row r="19" spans="1:12" x14ac:dyDescent="0.55000000000000004">
      <c r="A19" s="19">
        <v>14</v>
      </c>
      <c r="B19" s="139" t="s">
        <v>1240</v>
      </c>
      <c r="C19" s="169" t="s">
        <v>290</v>
      </c>
      <c r="D19" s="20">
        <v>179</v>
      </c>
      <c r="E19" s="20">
        <v>115</v>
      </c>
      <c r="F19" s="20">
        <v>176</v>
      </c>
      <c r="G19" s="39">
        <v>320</v>
      </c>
      <c r="H19" s="39">
        <v>20</v>
      </c>
      <c r="I19" s="6">
        <f t="shared" si="0"/>
        <v>300</v>
      </c>
      <c r="J19" s="9">
        <v>45</v>
      </c>
      <c r="K19" s="45">
        <f t="shared" si="1"/>
        <v>13500</v>
      </c>
      <c r="L19" s="139"/>
    </row>
    <row r="20" spans="1:12" x14ac:dyDescent="0.55000000000000004">
      <c r="A20" s="19">
        <v>15</v>
      </c>
      <c r="B20" s="139" t="s">
        <v>1241</v>
      </c>
      <c r="C20" s="169" t="s">
        <v>290</v>
      </c>
      <c r="D20" s="20">
        <v>10</v>
      </c>
      <c r="E20" s="20">
        <v>21</v>
      </c>
      <c r="F20" s="20">
        <v>25</v>
      </c>
      <c r="G20" s="39">
        <v>66</v>
      </c>
      <c r="H20" s="39">
        <v>16</v>
      </c>
      <c r="I20" s="6">
        <f t="shared" si="0"/>
        <v>50</v>
      </c>
      <c r="J20" s="9">
        <v>35</v>
      </c>
      <c r="K20" s="45">
        <f t="shared" si="1"/>
        <v>1750</v>
      </c>
      <c r="L20" s="139"/>
    </row>
    <row r="21" spans="1:12" x14ac:dyDescent="0.55000000000000004">
      <c r="A21" s="19">
        <v>16</v>
      </c>
      <c r="B21" s="139" t="s">
        <v>1242</v>
      </c>
      <c r="C21" s="169" t="s">
        <v>299</v>
      </c>
      <c r="D21" s="20">
        <v>66</v>
      </c>
      <c r="E21" s="20">
        <v>41</v>
      </c>
      <c r="F21" s="20">
        <v>81</v>
      </c>
      <c r="G21" s="39">
        <v>153</v>
      </c>
      <c r="H21" s="39">
        <v>3</v>
      </c>
      <c r="I21" s="6">
        <f t="shared" si="0"/>
        <v>150</v>
      </c>
      <c r="J21" s="9">
        <v>65</v>
      </c>
      <c r="K21" s="45">
        <f t="shared" si="1"/>
        <v>9750</v>
      </c>
      <c r="L21" s="139"/>
    </row>
    <row r="22" spans="1:12" x14ac:dyDescent="0.55000000000000004">
      <c r="A22" s="19">
        <v>17</v>
      </c>
      <c r="B22" s="139" t="s">
        <v>1243</v>
      </c>
      <c r="C22" s="169" t="s">
        <v>1328</v>
      </c>
      <c r="D22" s="20">
        <v>39</v>
      </c>
      <c r="E22" s="20">
        <v>38</v>
      </c>
      <c r="F22" s="20">
        <v>37</v>
      </c>
      <c r="G22" s="39">
        <v>75</v>
      </c>
      <c r="H22" s="39">
        <v>15</v>
      </c>
      <c r="I22" s="6">
        <f t="shared" si="0"/>
        <v>60</v>
      </c>
      <c r="J22" s="9">
        <v>30</v>
      </c>
      <c r="K22" s="45">
        <f t="shared" si="1"/>
        <v>1800</v>
      </c>
      <c r="L22" s="139"/>
    </row>
    <row r="23" spans="1:12" x14ac:dyDescent="0.55000000000000004">
      <c r="A23" s="19">
        <v>18</v>
      </c>
      <c r="B23" s="139" t="s">
        <v>1244</v>
      </c>
      <c r="C23" s="169" t="s">
        <v>518</v>
      </c>
      <c r="D23" s="20">
        <v>24</v>
      </c>
      <c r="E23" s="20">
        <v>137</v>
      </c>
      <c r="F23" s="20">
        <v>120</v>
      </c>
      <c r="G23" s="39">
        <v>168</v>
      </c>
      <c r="H23" s="39">
        <v>108</v>
      </c>
      <c r="I23" s="6">
        <f t="shared" si="0"/>
        <v>60</v>
      </c>
      <c r="J23" s="9">
        <v>6</v>
      </c>
      <c r="K23" s="45">
        <f t="shared" si="1"/>
        <v>360</v>
      </c>
      <c r="L23" s="139"/>
    </row>
    <row r="24" spans="1:12" x14ac:dyDescent="0.55000000000000004">
      <c r="A24" s="19">
        <v>19</v>
      </c>
      <c r="B24" s="139" t="s">
        <v>1245</v>
      </c>
      <c r="C24" s="169" t="s">
        <v>518</v>
      </c>
      <c r="D24" s="20">
        <v>264</v>
      </c>
      <c r="E24" s="20">
        <v>240</v>
      </c>
      <c r="F24" s="20">
        <v>252</v>
      </c>
      <c r="G24" s="39">
        <v>396</v>
      </c>
      <c r="H24" s="39">
        <v>156</v>
      </c>
      <c r="I24" s="6">
        <f t="shared" si="0"/>
        <v>240</v>
      </c>
      <c r="J24" s="9">
        <v>5</v>
      </c>
      <c r="K24" s="45">
        <f t="shared" si="1"/>
        <v>1200</v>
      </c>
      <c r="L24" s="139"/>
    </row>
    <row r="25" spans="1:12" x14ac:dyDescent="0.55000000000000004">
      <c r="A25" s="19">
        <v>20</v>
      </c>
      <c r="B25" s="139" t="s">
        <v>1246</v>
      </c>
      <c r="C25" s="169" t="s">
        <v>518</v>
      </c>
      <c r="D25" s="20">
        <v>2004</v>
      </c>
      <c r="E25" s="20">
        <v>1908</v>
      </c>
      <c r="F25" s="20">
        <v>1620</v>
      </c>
      <c r="G25" s="39">
        <v>3264</v>
      </c>
      <c r="H25" s="39">
        <v>384</v>
      </c>
      <c r="I25" s="6">
        <f t="shared" si="0"/>
        <v>2880</v>
      </c>
      <c r="J25" s="9">
        <v>3</v>
      </c>
      <c r="K25" s="45">
        <f t="shared" si="1"/>
        <v>8640</v>
      </c>
      <c r="L25" s="139"/>
    </row>
    <row r="26" spans="1:12" x14ac:dyDescent="0.55000000000000004">
      <c r="A26" s="19">
        <v>21</v>
      </c>
      <c r="B26" s="139" t="s">
        <v>1247</v>
      </c>
      <c r="C26" s="169" t="s">
        <v>1331</v>
      </c>
      <c r="D26" s="20">
        <v>19</v>
      </c>
      <c r="E26" s="20">
        <v>22</v>
      </c>
      <c r="F26" s="20">
        <v>31</v>
      </c>
      <c r="G26" s="39">
        <v>73</v>
      </c>
      <c r="H26" s="39">
        <v>13</v>
      </c>
      <c r="I26" s="6">
        <f t="shared" si="0"/>
        <v>60</v>
      </c>
      <c r="J26" s="9">
        <v>800</v>
      </c>
      <c r="K26" s="45">
        <f t="shared" si="1"/>
        <v>48000</v>
      </c>
      <c r="L26" s="139"/>
    </row>
    <row r="27" spans="1:12" x14ac:dyDescent="0.55000000000000004">
      <c r="A27" s="19">
        <v>22</v>
      </c>
      <c r="B27" s="139" t="s">
        <v>1248</v>
      </c>
      <c r="C27" s="169" t="s">
        <v>1331</v>
      </c>
      <c r="D27" s="20">
        <v>1</v>
      </c>
      <c r="E27" s="20">
        <v>3</v>
      </c>
      <c r="F27" s="20">
        <v>3</v>
      </c>
      <c r="G27" s="39">
        <v>20</v>
      </c>
      <c r="H27" s="39">
        <v>0</v>
      </c>
      <c r="I27" s="6">
        <f t="shared" si="0"/>
        <v>20</v>
      </c>
      <c r="J27" s="9">
        <v>1000</v>
      </c>
      <c r="K27" s="45">
        <f t="shared" si="1"/>
        <v>20000</v>
      </c>
      <c r="L27" s="139"/>
    </row>
    <row r="28" spans="1:12" x14ac:dyDescent="0.55000000000000004">
      <c r="A28" s="19">
        <v>23</v>
      </c>
      <c r="B28" s="139" t="s">
        <v>1249</v>
      </c>
      <c r="C28" s="169" t="s">
        <v>485</v>
      </c>
      <c r="D28" s="20">
        <v>20000</v>
      </c>
      <c r="E28" s="20">
        <v>20000</v>
      </c>
      <c r="F28" s="20">
        <v>10000</v>
      </c>
      <c r="G28" s="39">
        <v>20000</v>
      </c>
      <c r="H28" s="39">
        <v>0</v>
      </c>
      <c r="I28" s="6">
        <f t="shared" si="0"/>
        <v>20000</v>
      </c>
      <c r="J28" s="9">
        <v>2</v>
      </c>
      <c r="K28" s="45">
        <f t="shared" si="1"/>
        <v>40000</v>
      </c>
      <c r="L28" s="139"/>
    </row>
    <row r="29" spans="1:12" x14ac:dyDescent="0.55000000000000004">
      <c r="A29" s="19">
        <v>24</v>
      </c>
      <c r="B29" s="139" t="s">
        <v>1250</v>
      </c>
      <c r="C29" s="169" t="s">
        <v>1332</v>
      </c>
      <c r="D29" s="20">
        <v>547</v>
      </c>
      <c r="E29" s="20">
        <v>533</v>
      </c>
      <c r="F29" s="20">
        <v>526</v>
      </c>
      <c r="G29" s="39">
        <v>744</v>
      </c>
      <c r="H29" s="39">
        <v>24</v>
      </c>
      <c r="I29" s="6">
        <f t="shared" si="0"/>
        <v>720</v>
      </c>
      <c r="J29" s="9">
        <v>4</v>
      </c>
      <c r="K29" s="45">
        <f t="shared" si="1"/>
        <v>2880</v>
      </c>
      <c r="L29" s="139"/>
    </row>
    <row r="30" spans="1:12" x14ac:dyDescent="0.55000000000000004">
      <c r="A30" s="19">
        <v>25</v>
      </c>
      <c r="B30" s="139" t="s">
        <v>1251</v>
      </c>
      <c r="C30" s="169" t="s">
        <v>290</v>
      </c>
      <c r="D30" s="20">
        <v>104</v>
      </c>
      <c r="E30" s="20">
        <v>113</v>
      </c>
      <c r="F30" s="20">
        <v>84</v>
      </c>
      <c r="G30" s="39">
        <v>178</v>
      </c>
      <c r="H30" s="39">
        <v>18</v>
      </c>
      <c r="I30" s="6">
        <f t="shared" si="0"/>
        <v>160</v>
      </c>
      <c r="J30" s="9">
        <v>35</v>
      </c>
      <c r="K30" s="45">
        <f t="shared" si="1"/>
        <v>5600</v>
      </c>
      <c r="L30" s="139"/>
    </row>
    <row r="31" spans="1:12" x14ac:dyDescent="0.55000000000000004">
      <c r="A31" s="19">
        <v>26</v>
      </c>
      <c r="B31" s="139" t="s">
        <v>1252</v>
      </c>
      <c r="C31" s="169" t="s">
        <v>290</v>
      </c>
      <c r="D31" s="20">
        <v>131</v>
      </c>
      <c r="E31" s="20">
        <v>111</v>
      </c>
      <c r="F31" s="20">
        <v>166</v>
      </c>
      <c r="G31" s="39">
        <v>276</v>
      </c>
      <c r="H31" s="39">
        <v>26</v>
      </c>
      <c r="I31" s="6">
        <f t="shared" si="0"/>
        <v>250</v>
      </c>
      <c r="J31" s="9">
        <v>25</v>
      </c>
      <c r="K31" s="45">
        <f t="shared" si="1"/>
        <v>6250</v>
      </c>
      <c r="L31" s="139"/>
    </row>
    <row r="32" spans="1:12" x14ac:dyDescent="0.55000000000000004">
      <c r="A32" s="19">
        <v>27</v>
      </c>
      <c r="B32" s="139" t="s">
        <v>1253</v>
      </c>
      <c r="C32" s="169" t="s">
        <v>1333</v>
      </c>
      <c r="D32" s="20">
        <v>2</v>
      </c>
      <c r="E32" s="20">
        <v>8</v>
      </c>
      <c r="F32" s="20">
        <v>1</v>
      </c>
      <c r="G32" s="39">
        <v>21</v>
      </c>
      <c r="H32" s="39">
        <v>11</v>
      </c>
      <c r="I32" s="6">
        <f t="shared" si="0"/>
        <v>10</v>
      </c>
      <c r="J32" s="9">
        <v>45</v>
      </c>
      <c r="K32" s="45">
        <f t="shared" si="1"/>
        <v>450</v>
      </c>
      <c r="L32" s="139"/>
    </row>
    <row r="33" spans="1:12" x14ac:dyDescent="0.55000000000000004">
      <c r="A33" s="19">
        <v>28</v>
      </c>
      <c r="B33" s="139" t="s">
        <v>1254</v>
      </c>
      <c r="C33" s="169" t="s">
        <v>1333</v>
      </c>
      <c r="D33" s="20">
        <v>0</v>
      </c>
      <c r="E33" s="20">
        <v>2</v>
      </c>
      <c r="F33" s="20">
        <v>6</v>
      </c>
      <c r="G33" s="39">
        <v>29</v>
      </c>
      <c r="H33" s="39">
        <v>9</v>
      </c>
      <c r="I33" s="6">
        <f t="shared" si="0"/>
        <v>20</v>
      </c>
      <c r="J33" s="9">
        <v>45</v>
      </c>
      <c r="K33" s="45">
        <f t="shared" si="1"/>
        <v>900</v>
      </c>
      <c r="L33" s="139"/>
    </row>
    <row r="34" spans="1:12" x14ac:dyDescent="0.55000000000000004">
      <c r="A34" s="19">
        <v>29</v>
      </c>
      <c r="B34" s="170" t="s">
        <v>1255</v>
      </c>
      <c r="C34" s="169" t="s">
        <v>290</v>
      </c>
      <c r="D34" s="20">
        <v>0</v>
      </c>
      <c r="E34" s="20">
        <v>0</v>
      </c>
      <c r="F34" s="20">
        <v>0</v>
      </c>
      <c r="G34" s="39">
        <v>5</v>
      </c>
      <c r="H34" s="39">
        <v>5</v>
      </c>
      <c r="I34" s="6">
        <f t="shared" si="0"/>
        <v>0</v>
      </c>
      <c r="J34" s="9">
        <v>120</v>
      </c>
      <c r="K34" s="45">
        <f t="shared" si="1"/>
        <v>0</v>
      </c>
      <c r="L34" s="139"/>
    </row>
    <row r="35" spans="1:12" x14ac:dyDescent="0.55000000000000004">
      <c r="A35" s="19">
        <v>30</v>
      </c>
      <c r="B35" s="139" t="s">
        <v>1256</v>
      </c>
      <c r="C35" s="169" t="s">
        <v>518</v>
      </c>
      <c r="D35" s="20">
        <v>6</v>
      </c>
      <c r="E35" s="20">
        <v>1</v>
      </c>
      <c r="F35" s="20">
        <v>3</v>
      </c>
      <c r="G35" s="39">
        <v>15</v>
      </c>
      <c r="H35" s="39">
        <v>5</v>
      </c>
      <c r="I35" s="6">
        <f t="shared" si="0"/>
        <v>10</v>
      </c>
      <c r="J35" s="9">
        <v>160</v>
      </c>
      <c r="K35" s="45">
        <f t="shared" si="1"/>
        <v>1600</v>
      </c>
      <c r="L35" s="139"/>
    </row>
    <row r="36" spans="1:12" x14ac:dyDescent="0.55000000000000004">
      <c r="A36" s="19">
        <v>31</v>
      </c>
      <c r="B36" s="139" t="s">
        <v>1257</v>
      </c>
      <c r="C36" s="169" t="s">
        <v>235</v>
      </c>
      <c r="D36" s="20">
        <v>1312</v>
      </c>
      <c r="E36" s="20">
        <v>852</v>
      </c>
      <c r="F36" s="20">
        <v>1095</v>
      </c>
      <c r="G36" s="39">
        <v>1795</v>
      </c>
      <c r="H36" s="39">
        <v>195</v>
      </c>
      <c r="I36" s="6">
        <f t="shared" si="0"/>
        <v>1600</v>
      </c>
      <c r="J36" s="9">
        <v>10</v>
      </c>
      <c r="K36" s="45">
        <f t="shared" si="1"/>
        <v>16000</v>
      </c>
      <c r="L36" s="139"/>
    </row>
    <row r="37" spans="1:12" x14ac:dyDescent="0.55000000000000004">
      <c r="A37" s="19">
        <v>32</v>
      </c>
      <c r="B37" s="170" t="s">
        <v>1258</v>
      </c>
      <c r="C37" s="169" t="s">
        <v>235</v>
      </c>
      <c r="D37" s="20">
        <v>0</v>
      </c>
      <c r="E37" s="20">
        <v>50</v>
      </c>
      <c r="F37" s="20">
        <v>0</v>
      </c>
      <c r="G37" s="39">
        <v>50</v>
      </c>
      <c r="H37" s="39">
        <v>0</v>
      </c>
      <c r="I37" s="6">
        <f>G37-H37</f>
        <v>50</v>
      </c>
      <c r="J37" s="9">
        <v>25</v>
      </c>
      <c r="K37" s="45">
        <f>I37*J37</f>
        <v>1250</v>
      </c>
      <c r="L37" s="139"/>
    </row>
    <row r="38" spans="1:12" x14ac:dyDescent="0.55000000000000004">
      <c r="A38" s="19">
        <v>33</v>
      </c>
      <c r="B38" s="139" t="s">
        <v>1259</v>
      </c>
      <c r="C38" s="169" t="s">
        <v>235</v>
      </c>
      <c r="D38" s="20">
        <v>78</v>
      </c>
      <c r="E38" s="20">
        <v>79</v>
      </c>
      <c r="F38" s="20">
        <v>88</v>
      </c>
      <c r="G38" s="39">
        <v>199</v>
      </c>
      <c r="H38" s="39">
        <v>55</v>
      </c>
      <c r="I38" s="6">
        <f t="shared" si="0"/>
        <v>144</v>
      </c>
      <c r="J38" s="9">
        <v>12</v>
      </c>
      <c r="K38" s="45">
        <f t="shared" si="1"/>
        <v>1728</v>
      </c>
      <c r="L38" s="139"/>
    </row>
    <row r="39" spans="1:12" x14ac:dyDescent="0.55000000000000004">
      <c r="A39" s="19">
        <v>34</v>
      </c>
      <c r="B39" s="171" t="s">
        <v>1260</v>
      </c>
      <c r="C39" s="169" t="s">
        <v>235</v>
      </c>
      <c r="D39" s="20">
        <v>250</v>
      </c>
      <c r="E39" s="20">
        <v>254</v>
      </c>
      <c r="F39" s="20">
        <v>205</v>
      </c>
      <c r="G39" s="39">
        <v>371</v>
      </c>
      <c r="H39" s="39">
        <v>83</v>
      </c>
      <c r="I39" s="6">
        <f t="shared" si="0"/>
        <v>288</v>
      </c>
      <c r="J39" s="9">
        <v>7</v>
      </c>
      <c r="K39" s="45">
        <f t="shared" si="1"/>
        <v>2016</v>
      </c>
      <c r="L39" s="139"/>
    </row>
    <row r="40" spans="1:12" x14ac:dyDescent="0.55000000000000004">
      <c r="A40" s="19">
        <v>35</v>
      </c>
      <c r="B40" s="172" t="s">
        <v>1261</v>
      </c>
      <c r="C40" s="169" t="s">
        <v>235</v>
      </c>
      <c r="D40" s="20">
        <v>0</v>
      </c>
      <c r="E40" s="20">
        <v>0</v>
      </c>
      <c r="F40" s="20">
        <v>0</v>
      </c>
      <c r="G40" s="39">
        <v>50</v>
      </c>
      <c r="H40" s="39">
        <v>0</v>
      </c>
      <c r="I40" s="6">
        <f t="shared" si="0"/>
        <v>50</v>
      </c>
      <c r="J40" s="9">
        <v>95</v>
      </c>
      <c r="K40" s="45">
        <f t="shared" si="1"/>
        <v>4750</v>
      </c>
      <c r="L40" s="139"/>
    </row>
    <row r="41" spans="1:12" x14ac:dyDescent="0.55000000000000004">
      <c r="A41" s="19">
        <v>36</v>
      </c>
      <c r="B41" s="172" t="s">
        <v>1262</v>
      </c>
      <c r="C41" s="169" t="s">
        <v>235</v>
      </c>
      <c r="D41" s="20">
        <v>0</v>
      </c>
      <c r="E41" s="20">
        <v>0</v>
      </c>
      <c r="F41" s="20">
        <v>0</v>
      </c>
      <c r="G41" s="39">
        <v>50</v>
      </c>
      <c r="H41" s="39">
        <v>0</v>
      </c>
      <c r="I41" s="6">
        <f t="shared" si="0"/>
        <v>50</v>
      </c>
      <c r="J41" s="9">
        <v>85</v>
      </c>
      <c r="K41" s="45">
        <f t="shared" si="1"/>
        <v>4250</v>
      </c>
      <c r="L41" s="139"/>
    </row>
    <row r="42" spans="1:12" x14ac:dyDescent="0.55000000000000004">
      <c r="A42" s="19">
        <v>37</v>
      </c>
      <c r="B42" s="172" t="s">
        <v>1263</v>
      </c>
      <c r="C42" s="169" t="s">
        <v>235</v>
      </c>
      <c r="D42" s="20">
        <v>0</v>
      </c>
      <c r="E42" s="20">
        <v>0</v>
      </c>
      <c r="F42" s="20">
        <v>0</v>
      </c>
      <c r="G42" s="39">
        <v>50</v>
      </c>
      <c r="H42" s="39">
        <v>0</v>
      </c>
      <c r="I42" s="6">
        <f t="shared" si="0"/>
        <v>50</v>
      </c>
      <c r="J42" s="9">
        <v>75</v>
      </c>
      <c r="K42" s="45">
        <f t="shared" si="1"/>
        <v>3750</v>
      </c>
      <c r="L42" s="139"/>
    </row>
    <row r="43" spans="1:12" x14ac:dyDescent="0.55000000000000004">
      <c r="A43" s="19">
        <v>38</v>
      </c>
      <c r="B43" s="172" t="s">
        <v>1264</v>
      </c>
      <c r="C43" s="169" t="s">
        <v>235</v>
      </c>
      <c r="D43" s="20">
        <v>0</v>
      </c>
      <c r="E43" s="20">
        <v>0</v>
      </c>
      <c r="F43" s="20">
        <v>0</v>
      </c>
      <c r="G43" s="39">
        <v>50</v>
      </c>
      <c r="H43" s="39">
        <v>0</v>
      </c>
      <c r="I43" s="6">
        <f t="shared" si="0"/>
        <v>50</v>
      </c>
      <c r="J43" s="9">
        <v>65</v>
      </c>
      <c r="K43" s="45">
        <f t="shared" si="1"/>
        <v>3250</v>
      </c>
      <c r="L43" s="139"/>
    </row>
    <row r="44" spans="1:12" x14ac:dyDescent="0.55000000000000004">
      <c r="A44" s="19">
        <v>39</v>
      </c>
      <c r="B44" s="172" t="s">
        <v>1265</v>
      </c>
      <c r="C44" s="169" t="s">
        <v>235</v>
      </c>
      <c r="D44" s="20">
        <v>0</v>
      </c>
      <c r="E44" s="20">
        <v>0</v>
      </c>
      <c r="F44" s="20">
        <v>0</v>
      </c>
      <c r="G44" s="39">
        <v>50</v>
      </c>
      <c r="H44" s="39">
        <v>0</v>
      </c>
      <c r="I44" s="6">
        <f t="shared" si="0"/>
        <v>50</v>
      </c>
      <c r="J44" s="9">
        <v>50</v>
      </c>
      <c r="K44" s="45">
        <f t="shared" si="1"/>
        <v>2500</v>
      </c>
      <c r="L44" s="139"/>
    </row>
    <row r="45" spans="1:12" x14ac:dyDescent="0.55000000000000004">
      <c r="A45" s="19">
        <v>40</v>
      </c>
      <c r="B45" s="139" t="s">
        <v>1266</v>
      </c>
      <c r="C45" s="169" t="s">
        <v>518</v>
      </c>
      <c r="D45" s="20">
        <v>9</v>
      </c>
      <c r="E45" s="20">
        <v>4</v>
      </c>
      <c r="F45" s="20">
        <v>9</v>
      </c>
      <c r="G45" s="39">
        <v>39</v>
      </c>
      <c r="H45" s="39">
        <v>9</v>
      </c>
      <c r="I45" s="6">
        <f t="shared" si="0"/>
        <v>30</v>
      </c>
      <c r="J45" s="9">
        <v>260</v>
      </c>
      <c r="K45" s="45">
        <f t="shared" si="1"/>
        <v>7800</v>
      </c>
      <c r="L45" s="139"/>
    </row>
    <row r="46" spans="1:12" x14ac:dyDescent="0.55000000000000004">
      <c r="A46" s="19">
        <v>41</v>
      </c>
      <c r="B46" s="139" t="s">
        <v>1267</v>
      </c>
      <c r="C46" s="169" t="s">
        <v>518</v>
      </c>
      <c r="D46" s="20">
        <v>17</v>
      </c>
      <c r="E46" s="20">
        <v>28</v>
      </c>
      <c r="F46" s="20">
        <v>22</v>
      </c>
      <c r="G46" s="39">
        <v>82</v>
      </c>
      <c r="H46" s="39">
        <v>22</v>
      </c>
      <c r="I46" s="6">
        <f t="shared" si="0"/>
        <v>60</v>
      </c>
      <c r="J46" s="9">
        <v>60</v>
      </c>
      <c r="K46" s="45">
        <f t="shared" si="1"/>
        <v>3600</v>
      </c>
      <c r="L46" s="139"/>
    </row>
    <row r="47" spans="1:12" x14ac:dyDescent="0.55000000000000004">
      <c r="A47" s="19">
        <v>42</v>
      </c>
      <c r="B47" s="170" t="s">
        <v>1268</v>
      </c>
      <c r="C47" s="169" t="s">
        <v>1332</v>
      </c>
      <c r="D47" s="20">
        <v>99</v>
      </c>
      <c r="E47" s="20">
        <v>67</v>
      </c>
      <c r="F47" s="20">
        <v>94</v>
      </c>
      <c r="G47" s="39">
        <v>155</v>
      </c>
      <c r="H47" s="39">
        <v>11</v>
      </c>
      <c r="I47" s="6">
        <f t="shared" si="0"/>
        <v>144</v>
      </c>
      <c r="J47" s="9">
        <v>60</v>
      </c>
      <c r="K47" s="45">
        <f t="shared" si="1"/>
        <v>8640</v>
      </c>
      <c r="L47" s="139"/>
    </row>
    <row r="48" spans="1:12" x14ac:dyDescent="0.55000000000000004">
      <c r="A48" s="19">
        <v>43</v>
      </c>
      <c r="B48" s="139" t="s">
        <v>1269</v>
      </c>
      <c r="C48" s="169" t="s">
        <v>385</v>
      </c>
      <c r="D48" s="20">
        <v>19</v>
      </c>
      <c r="E48" s="20">
        <v>11</v>
      </c>
      <c r="F48" s="20">
        <v>13</v>
      </c>
      <c r="G48" s="39">
        <v>60</v>
      </c>
      <c r="H48" s="39">
        <v>24</v>
      </c>
      <c r="I48" s="6">
        <f t="shared" si="0"/>
        <v>36</v>
      </c>
      <c r="J48" s="9">
        <v>15</v>
      </c>
      <c r="K48" s="45">
        <f t="shared" si="1"/>
        <v>540</v>
      </c>
      <c r="L48" s="139"/>
    </row>
    <row r="49" spans="1:12" x14ac:dyDescent="0.55000000000000004">
      <c r="A49" s="19">
        <v>44</v>
      </c>
      <c r="B49" s="142" t="s">
        <v>1270</v>
      </c>
      <c r="C49" s="169" t="s">
        <v>1328</v>
      </c>
      <c r="D49" s="20">
        <v>31</v>
      </c>
      <c r="E49" s="20">
        <v>40</v>
      </c>
      <c r="F49" s="20">
        <v>37</v>
      </c>
      <c r="G49" s="39">
        <v>117</v>
      </c>
      <c r="H49" s="39">
        <v>33</v>
      </c>
      <c r="I49" s="6">
        <f t="shared" si="0"/>
        <v>84</v>
      </c>
      <c r="J49" s="9">
        <v>20</v>
      </c>
      <c r="K49" s="45">
        <f t="shared" si="1"/>
        <v>1680</v>
      </c>
      <c r="L49" s="139"/>
    </row>
    <row r="50" spans="1:12" x14ac:dyDescent="0.55000000000000004">
      <c r="A50" s="19">
        <v>45</v>
      </c>
      <c r="B50" s="139" t="s">
        <v>1271</v>
      </c>
      <c r="C50" s="169" t="s">
        <v>299</v>
      </c>
      <c r="D50" s="20">
        <v>0</v>
      </c>
      <c r="E50" s="20">
        <v>0</v>
      </c>
      <c r="F50" s="20">
        <v>0</v>
      </c>
      <c r="G50" s="39">
        <v>11</v>
      </c>
      <c r="H50" s="39">
        <v>1</v>
      </c>
      <c r="I50" s="6">
        <f t="shared" si="0"/>
        <v>10</v>
      </c>
      <c r="J50" s="9">
        <v>20</v>
      </c>
      <c r="K50" s="45">
        <f t="shared" si="1"/>
        <v>200</v>
      </c>
      <c r="L50" s="139"/>
    </row>
    <row r="51" spans="1:12" x14ac:dyDescent="0.55000000000000004">
      <c r="A51" s="19">
        <v>46</v>
      </c>
      <c r="B51" s="170" t="s">
        <v>1272</v>
      </c>
      <c r="C51" s="169" t="s">
        <v>1334</v>
      </c>
      <c r="D51" s="20">
        <v>6</v>
      </c>
      <c r="E51" s="20">
        <v>5</v>
      </c>
      <c r="F51" s="20">
        <v>5</v>
      </c>
      <c r="G51" s="39">
        <v>12</v>
      </c>
      <c r="H51" s="39">
        <v>2</v>
      </c>
      <c r="I51" s="6">
        <f t="shared" si="0"/>
        <v>10</v>
      </c>
      <c r="J51" s="9">
        <v>160</v>
      </c>
      <c r="K51" s="45">
        <f t="shared" si="1"/>
        <v>1600</v>
      </c>
      <c r="L51" s="139"/>
    </row>
    <row r="52" spans="1:12" x14ac:dyDescent="0.55000000000000004">
      <c r="A52" s="19">
        <v>47</v>
      </c>
      <c r="B52" s="139" t="s">
        <v>1273</v>
      </c>
      <c r="C52" s="169" t="s">
        <v>1335</v>
      </c>
      <c r="D52" s="20">
        <v>15</v>
      </c>
      <c r="E52" s="20">
        <v>6</v>
      </c>
      <c r="F52" s="20">
        <v>14</v>
      </c>
      <c r="G52" s="39">
        <v>32</v>
      </c>
      <c r="H52" s="39">
        <v>8</v>
      </c>
      <c r="I52" s="6">
        <f t="shared" si="0"/>
        <v>24</v>
      </c>
      <c r="J52" s="9">
        <v>35</v>
      </c>
      <c r="K52" s="45">
        <f t="shared" si="1"/>
        <v>840</v>
      </c>
      <c r="L52" s="139"/>
    </row>
    <row r="53" spans="1:12" x14ac:dyDescent="0.55000000000000004">
      <c r="A53" s="19">
        <v>48</v>
      </c>
      <c r="B53" s="139" t="s">
        <v>1274</v>
      </c>
      <c r="C53" s="169" t="s">
        <v>1328</v>
      </c>
      <c r="D53" s="20">
        <v>177</v>
      </c>
      <c r="E53" s="20">
        <v>211</v>
      </c>
      <c r="F53" s="20">
        <v>186</v>
      </c>
      <c r="G53" s="39">
        <v>354</v>
      </c>
      <c r="H53" s="39">
        <v>54</v>
      </c>
      <c r="I53" s="20">
        <f t="shared" si="0"/>
        <v>300</v>
      </c>
      <c r="J53" s="9">
        <v>15</v>
      </c>
      <c r="K53" s="45">
        <f t="shared" si="1"/>
        <v>4500</v>
      </c>
      <c r="L53" s="139"/>
    </row>
    <row r="54" spans="1:12" x14ac:dyDescent="0.55000000000000004">
      <c r="A54" s="19">
        <v>49</v>
      </c>
      <c r="B54" s="67" t="s">
        <v>1275</v>
      </c>
      <c r="C54" s="169" t="s">
        <v>1336</v>
      </c>
      <c r="D54" s="20">
        <v>0</v>
      </c>
      <c r="E54" s="20">
        <v>0</v>
      </c>
      <c r="F54" s="20">
        <v>6</v>
      </c>
      <c r="G54" s="39">
        <v>16</v>
      </c>
      <c r="H54" s="39">
        <v>4</v>
      </c>
      <c r="I54" s="20">
        <f t="shared" si="0"/>
        <v>12</v>
      </c>
      <c r="J54" s="9">
        <v>45</v>
      </c>
      <c r="K54" s="45">
        <f t="shared" si="1"/>
        <v>540</v>
      </c>
      <c r="L54" s="139"/>
    </row>
    <row r="55" spans="1:12" x14ac:dyDescent="0.55000000000000004">
      <c r="A55" s="19">
        <v>50</v>
      </c>
      <c r="B55" s="139" t="s">
        <v>1276</v>
      </c>
      <c r="C55" s="169" t="s">
        <v>1336</v>
      </c>
      <c r="D55" s="20">
        <v>15</v>
      </c>
      <c r="E55" s="20">
        <v>1</v>
      </c>
      <c r="F55" s="20">
        <v>8</v>
      </c>
      <c r="G55" s="39">
        <v>36</v>
      </c>
      <c r="H55" s="39">
        <v>24</v>
      </c>
      <c r="I55" s="20">
        <f t="shared" si="0"/>
        <v>12</v>
      </c>
      <c r="J55" s="9">
        <v>55</v>
      </c>
      <c r="K55" s="45">
        <f t="shared" si="1"/>
        <v>660</v>
      </c>
      <c r="L55" s="139"/>
    </row>
    <row r="56" spans="1:12" x14ac:dyDescent="0.55000000000000004">
      <c r="A56" s="19">
        <v>51</v>
      </c>
      <c r="B56" s="67" t="s">
        <v>1277</v>
      </c>
      <c r="C56" s="169" t="s">
        <v>1336</v>
      </c>
      <c r="D56" s="20">
        <v>75</v>
      </c>
      <c r="E56" s="20">
        <v>78</v>
      </c>
      <c r="F56" s="20">
        <v>33</v>
      </c>
      <c r="G56" s="39">
        <v>142</v>
      </c>
      <c r="H56" s="39">
        <v>22</v>
      </c>
      <c r="I56" s="20">
        <f t="shared" si="0"/>
        <v>120</v>
      </c>
      <c r="J56" s="9">
        <v>65</v>
      </c>
      <c r="K56" s="45">
        <f t="shared" si="1"/>
        <v>7800</v>
      </c>
      <c r="L56" s="139"/>
    </row>
    <row r="57" spans="1:12" x14ac:dyDescent="0.55000000000000004">
      <c r="A57" s="19">
        <v>52</v>
      </c>
      <c r="B57" s="139" t="s">
        <v>1278</v>
      </c>
      <c r="C57" s="169" t="s">
        <v>1336</v>
      </c>
      <c r="D57" s="20">
        <v>58</v>
      </c>
      <c r="E57" s="20">
        <v>16</v>
      </c>
      <c r="F57" s="20">
        <v>3</v>
      </c>
      <c r="G57" s="39">
        <v>70</v>
      </c>
      <c r="H57" s="39">
        <v>10</v>
      </c>
      <c r="I57" s="20">
        <f t="shared" si="0"/>
        <v>60</v>
      </c>
      <c r="J57" s="9">
        <v>64</v>
      </c>
      <c r="K57" s="45">
        <f t="shared" si="1"/>
        <v>3840</v>
      </c>
      <c r="L57" s="139"/>
    </row>
    <row r="58" spans="1:12" x14ac:dyDescent="0.55000000000000004">
      <c r="A58" s="19">
        <v>53</v>
      </c>
      <c r="B58" s="139" t="s">
        <v>1279</v>
      </c>
      <c r="C58" s="169" t="s">
        <v>1336</v>
      </c>
      <c r="D58" s="20">
        <v>5</v>
      </c>
      <c r="E58" s="20">
        <v>19</v>
      </c>
      <c r="F58" s="20">
        <v>8</v>
      </c>
      <c r="G58" s="39">
        <v>62</v>
      </c>
      <c r="H58" s="39">
        <v>12</v>
      </c>
      <c r="I58" s="20">
        <f t="shared" si="0"/>
        <v>50</v>
      </c>
      <c r="J58" s="9">
        <v>125</v>
      </c>
      <c r="K58" s="45">
        <f t="shared" si="1"/>
        <v>6250</v>
      </c>
      <c r="L58" s="139"/>
    </row>
    <row r="59" spans="1:12" x14ac:dyDescent="0.55000000000000004">
      <c r="A59" s="19">
        <v>54</v>
      </c>
      <c r="B59" s="139" t="s">
        <v>1280</v>
      </c>
      <c r="C59" s="169" t="s">
        <v>1336</v>
      </c>
      <c r="D59" s="20">
        <v>4</v>
      </c>
      <c r="E59" s="20">
        <v>19</v>
      </c>
      <c r="F59" s="20">
        <v>43</v>
      </c>
      <c r="G59" s="39">
        <v>70</v>
      </c>
      <c r="H59" s="39">
        <v>10</v>
      </c>
      <c r="I59" s="20">
        <f t="shared" si="0"/>
        <v>60</v>
      </c>
      <c r="J59" s="9">
        <v>100</v>
      </c>
      <c r="K59" s="45">
        <f t="shared" si="1"/>
        <v>6000</v>
      </c>
      <c r="L59" s="139"/>
    </row>
    <row r="60" spans="1:12" x14ac:dyDescent="0.55000000000000004">
      <c r="A60" s="19">
        <v>55</v>
      </c>
      <c r="B60" s="170" t="s">
        <v>1281</v>
      </c>
      <c r="C60" s="169" t="s">
        <v>1336</v>
      </c>
      <c r="D60" s="20">
        <v>24</v>
      </c>
      <c r="E60" s="20">
        <v>0</v>
      </c>
      <c r="F60" s="20">
        <v>0</v>
      </c>
      <c r="G60" s="39">
        <v>24</v>
      </c>
      <c r="H60" s="39">
        <v>0</v>
      </c>
      <c r="I60" s="20">
        <f t="shared" si="0"/>
        <v>24</v>
      </c>
      <c r="J60" s="9">
        <v>15</v>
      </c>
      <c r="K60" s="45">
        <f t="shared" si="1"/>
        <v>360</v>
      </c>
      <c r="L60" s="139"/>
    </row>
    <row r="61" spans="1:12" x14ac:dyDescent="0.55000000000000004">
      <c r="A61" s="19">
        <v>56</v>
      </c>
      <c r="B61" s="170" t="s">
        <v>1282</v>
      </c>
      <c r="C61" s="169" t="s">
        <v>1337</v>
      </c>
      <c r="D61" s="20">
        <v>0</v>
      </c>
      <c r="E61" s="20">
        <v>0</v>
      </c>
      <c r="F61" s="20">
        <v>0</v>
      </c>
      <c r="G61" s="39">
        <v>500</v>
      </c>
      <c r="H61" s="39">
        <v>0</v>
      </c>
      <c r="I61" s="20">
        <f t="shared" si="0"/>
        <v>500</v>
      </c>
      <c r="J61" s="9">
        <v>4</v>
      </c>
      <c r="K61" s="45">
        <f t="shared" si="1"/>
        <v>2000</v>
      </c>
      <c r="L61" s="139"/>
    </row>
    <row r="62" spans="1:12" x14ac:dyDescent="0.55000000000000004">
      <c r="A62" s="19">
        <v>57</v>
      </c>
      <c r="B62" s="139" t="s">
        <v>1283</v>
      </c>
      <c r="C62" s="169" t="s">
        <v>299</v>
      </c>
      <c r="D62" s="20">
        <v>1</v>
      </c>
      <c r="E62" s="20">
        <v>7</v>
      </c>
      <c r="F62" s="20">
        <v>8</v>
      </c>
      <c r="G62" s="39">
        <v>35</v>
      </c>
      <c r="H62" s="39">
        <v>5</v>
      </c>
      <c r="I62" s="20">
        <f t="shared" si="0"/>
        <v>30</v>
      </c>
      <c r="J62" s="9">
        <v>60</v>
      </c>
      <c r="K62" s="45">
        <f t="shared" si="1"/>
        <v>1800</v>
      </c>
      <c r="L62" s="139"/>
    </row>
    <row r="63" spans="1:12" x14ac:dyDescent="0.55000000000000004">
      <c r="A63" s="19">
        <v>58</v>
      </c>
      <c r="B63" s="139" t="s">
        <v>1284</v>
      </c>
      <c r="C63" s="43" t="s">
        <v>1338</v>
      </c>
      <c r="D63" s="20">
        <v>7</v>
      </c>
      <c r="E63" s="20">
        <v>18</v>
      </c>
      <c r="F63" s="20">
        <v>4</v>
      </c>
      <c r="G63" s="39">
        <v>43</v>
      </c>
      <c r="H63" s="39">
        <v>7</v>
      </c>
      <c r="I63" s="20">
        <f t="shared" si="0"/>
        <v>36</v>
      </c>
      <c r="J63" s="9">
        <v>45</v>
      </c>
      <c r="K63" s="45">
        <f t="shared" si="1"/>
        <v>1620</v>
      </c>
      <c r="L63" s="139"/>
    </row>
    <row r="64" spans="1:12" x14ac:dyDescent="0.55000000000000004">
      <c r="A64" s="19">
        <v>59</v>
      </c>
      <c r="B64" s="139" t="s">
        <v>1285</v>
      </c>
      <c r="C64" s="169" t="s">
        <v>1332</v>
      </c>
      <c r="D64" s="20">
        <v>32</v>
      </c>
      <c r="E64" s="20">
        <v>40</v>
      </c>
      <c r="F64" s="20">
        <v>38</v>
      </c>
      <c r="G64" s="39">
        <v>68</v>
      </c>
      <c r="H64" s="39">
        <v>18</v>
      </c>
      <c r="I64" s="20">
        <f t="shared" si="0"/>
        <v>50</v>
      </c>
      <c r="J64" s="9">
        <v>5</v>
      </c>
      <c r="K64" s="45">
        <f t="shared" si="1"/>
        <v>250</v>
      </c>
      <c r="L64" s="139"/>
    </row>
    <row r="65" spans="1:12" x14ac:dyDescent="0.55000000000000004">
      <c r="A65" s="19">
        <v>60</v>
      </c>
      <c r="B65" s="139" t="s">
        <v>1286</v>
      </c>
      <c r="C65" s="169" t="s">
        <v>299</v>
      </c>
      <c r="D65" s="20">
        <v>38</v>
      </c>
      <c r="E65" s="20">
        <v>11</v>
      </c>
      <c r="F65" s="20">
        <v>31</v>
      </c>
      <c r="G65" s="39">
        <v>79</v>
      </c>
      <c r="H65" s="39">
        <v>19</v>
      </c>
      <c r="I65" s="20">
        <f t="shared" si="0"/>
        <v>60</v>
      </c>
      <c r="J65" s="9">
        <v>7</v>
      </c>
      <c r="K65" s="45">
        <f t="shared" si="1"/>
        <v>420</v>
      </c>
      <c r="L65" s="139"/>
    </row>
    <row r="66" spans="1:12" x14ac:dyDescent="0.55000000000000004">
      <c r="A66" s="19">
        <v>61</v>
      </c>
      <c r="B66" s="176" t="s">
        <v>1287</v>
      </c>
      <c r="C66" s="169" t="s">
        <v>1333</v>
      </c>
      <c r="D66" s="20">
        <v>70</v>
      </c>
      <c r="E66" s="20">
        <v>37</v>
      </c>
      <c r="F66" s="20">
        <v>76</v>
      </c>
      <c r="G66" s="39">
        <v>153</v>
      </c>
      <c r="H66" s="39">
        <v>33</v>
      </c>
      <c r="I66" s="20">
        <f t="shared" si="0"/>
        <v>120</v>
      </c>
      <c r="J66" s="9">
        <v>50</v>
      </c>
      <c r="K66" s="45">
        <f t="shared" si="1"/>
        <v>6000</v>
      </c>
      <c r="L66" s="139"/>
    </row>
    <row r="67" spans="1:12" x14ac:dyDescent="0.55000000000000004">
      <c r="A67" s="19">
        <v>62</v>
      </c>
      <c r="B67" s="177" t="s">
        <v>1288</v>
      </c>
      <c r="C67" s="169" t="s">
        <v>1333</v>
      </c>
      <c r="D67" s="20">
        <v>4</v>
      </c>
      <c r="E67" s="20">
        <v>6</v>
      </c>
      <c r="F67" s="20">
        <v>10</v>
      </c>
      <c r="G67" s="39">
        <v>35</v>
      </c>
      <c r="H67" s="39">
        <v>3</v>
      </c>
      <c r="I67" s="20">
        <f t="shared" si="0"/>
        <v>32</v>
      </c>
      <c r="J67" s="9">
        <v>165</v>
      </c>
      <c r="K67" s="45">
        <f t="shared" si="1"/>
        <v>5280</v>
      </c>
      <c r="L67" s="139"/>
    </row>
    <row r="68" spans="1:12" x14ac:dyDescent="0.55000000000000004">
      <c r="A68" s="19">
        <v>63</v>
      </c>
      <c r="B68" s="177" t="s">
        <v>1289</v>
      </c>
      <c r="C68" s="169" t="s">
        <v>1333</v>
      </c>
      <c r="D68" s="20">
        <v>12</v>
      </c>
      <c r="E68" s="20">
        <v>39</v>
      </c>
      <c r="F68" s="20">
        <v>23</v>
      </c>
      <c r="G68" s="39">
        <v>68</v>
      </c>
      <c r="H68" s="39">
        <v>8</v>
      </c>
      <c r="I68" s="20">
        <f t="shared" si="0"/>
        <v>60</v>
      </c>
      <c r="J68" s="9">
        <v>10</v>
      </c>
      <c r="K68" s="45">
        <f t="shared" si="1"/>
        <v>600</v>
      </c>
      <c r="L68" s="139"/>
    </row>
    <row r="69" spans="1:12" x14ac:dyDescent="0.55000000000000004">
      <c r="A69" s="19">
        <v>64</v>
      </c>
      <c r="B69" s="177" t="s">
        <v>1290</v>
      </c>
      <c r="C69" s="169" t="s">
        <v>1333</v>
      </c>
      <c r="D69" s="20">
        <v>3</v>
      </c>
      <c r="E69" s="20">
        <v>4</v>
      </c>
      <c r="F69" s="20">
        <v>2</v>
      </c>
      <c r="G69" s="39">
        <v>42</v>
      </c>
      <c r="H69" s="39">
        <v>6</v>
      </c>
      <c r="I69" s="20">
        <f t="shared" si="0"/>
        <v>36</v>
      </c>
      <c r="J69" s="9">
        <v>75</v>
      </c>
      <c r="K69" s="45">
        <f t="shared" si="1"/>
        <v>2700</v>
      </c>
      <c r="L69" s="139"/>
    </row>
    <row r="70" spans="1:12" x14ac:dyDescent="0.55000000000000004">
      <c r="A70" s="19">
        <v>65</v>
      </c>
      <c r="B70" s="139" t="s">
        <v>1291</v>
      </c>
      <c r="C70" s="169" t="s">
        <v>290</v>
      </c>
      <c r="D70" s="20">
        <v>137</v>
      </c>
      <c r="E70" s="20">
        <v>195</v>
      </c>
      <c r="F70" s="20">
        <v>86</v>
      </c>
      <c r="G70" s="39">
        <v>272</v>
      </c>
      <c r="H70" s="39">
        <v>32</v>
      </c>
      <c r="I70" s="20">
        <f t="shared" si="0"/>
        <v>240</v>
      </c>
      <c r="J70" s="9">
        <v>16</v>
      </c>
      <c r="K70" s="45">
        <f t="shared" si="1"/>
        <v>3840</v>
      </c>
      <c r="L70" s="139"/>
    </row>
    <row r="71" spans="1:12" x14ac:dyDescent="0.55000000000000004">
      <c r="A71" s="19">
        <v>66</v>
      </c>
      <c r="B71" s="139" t="s">
        <v>1292</v>
      </c>
      <c r="C71" s="169" t="s">
        <v>1329</v>
      </c>
      <c r="D71" s="20">
        <v>70</v>
      </c>
      <c r="E71" s="20">
        <v>64</v>
      </c>
      <c r="F71" s="20">
        <v>86</v>
      </c>
      <c r="G71" s="39">
        <v>166</v>
      </c>
      <c r="H71" s="39">
        <v>66</v>
      </c>
      <c r="I71" s="20">
        <f t="shared" ref="I71:I102" si="2">G71-H71</f>
        <v>100</v>
      </c>
      <c r="J71" s="9">
        <v>25</v>
      </c>
      <c r="K71" s="45">
        <f t="shared" ref="K71:K102" si="3">I71*J71</f>
        <v>2500</v>
      </c>
      <c r="L71" s="139"/>
    </row>
    <row r="72" spans="1:12" x14ac:dyDescent="0.55000000000000004">
      <c r="A72" s="19">
        <v>67</v>
      </c>
      <c r="B72" s="139" t="s">
        <v>1293</v>
      </c>
      <c r="C72" s="169" t="s">
        <v>293</v>
      </c>
      <c r="D72" s="20">
        <v>20000</v>
      </c>
      <c r="E72" s="20">
        <v>20000</v>
      </c>
      <c r="F72" s="20">
        <v>20000</v>
      </c>
      <c r="G72" s="39">
        <v>30000</v>
      </c>
      <c r="H72" s="39">
        <v>0</v>
      </c>
      <c r="I72" s="20">
        <f t="shared" si="2"/>
        <v>30000</v>
      </c>
      <c r="J72" s="9">
        <v>1.5</v>
      </c>
      <c r="K72" s="45">
        <f t="shared" si="3"/>
        <v>45000</v>
      </c>
      <c r="L72" s="139"/>
    </row>
    <row r="73" spans="1:12" x14ac:dyDescent="0.55000000000000004">
      <c r="A73" s="19">
        <v>68</v>
      </c>
      <c r="B73" s="170" t="s">
        <v>1294</v>
      </c>
      <c r="C73" s="169" t="s">
        <v>488</v>
      </c>
      <c r="D73" s="20">
        <v>32</v>
      </c>
      <c r="E73" s="20">
        <v>12</v>
      </c>
      <c r="F73" s="20">
        <v>23</v>
      </c>
      <c r="G73" s="39">
        <v>76</v>
      </c>
      <c r="H73" s="39">
        <v>16</v>
      </c>
      <c r="I73" s="20">
        <f t="shared" si="2"/>
        <v>60</v>
      </c>
      <c r="J73" s="9">
        <v>30</v>
      </c>
      <c r="K73" s="45">
        <f t="shared" si="3"/>
        <v>1800</v>
      </c>
      <c r="L73" s="139"/>
    </row>
    <row r="74" spans="1:12" x14ac:dyDescent="0.55000000000000004">
      <c r="A74" s="19">
        <v>69</v>
      </c>
      <c r="B74" s="170" t="s">
        <v>1295</v>
      </c>
      <c r="C74" s="169" t="s">
        <v>488</v>
      </c>
      <c r="D74" s="20">
        <v>0</v>
      </c>
      <c r="E74" s="20">
        <v>0</v>
      </c>
      <c r="F74" s="20">
        <v>0</v>
      </c>
      <c r="G74" s="39">
        <v>60</v>
      </c>
      <c r="H74" s="39">
        <v>0</v>
      </c>
      <c r="I74" s="20">
        <f t="shared" si="2"/>
        <v>60</v>
      </c>
      <c r="J74" s="9">
        <v>30</v>
      </c>
      <c r="K74" s="45">
        <f>I74*J74</f>
        <v>1800</v>
      </c>
      <c r="L74" s="139"/>
    </row>
    <row r="75" spans="1:12" x14ac:dyDescent="0.55000000000000004">
      <c r="A75" s="19">
        <v>70</v>
      </c>
      <c r="B75" s="139" t="s">
        <v>1296</v>
      </c>
      <c r="C75" s="169" t="s">
        <v>1330</v>
      </c>
      <c r="D75" s="20">
        <v>452</v>
      </c>
      <c r="E75" s="20">
        <v>450</v>
      </c>
      <c r="F75" s="20">
        <v>479</v>
      </c>
      <c r="G75" s="39">
        <v>769</v>
      </c>
      <c r="H75" s="39">
        <v>49</v>
      </c>
      <c r="I75" s="20">
        <f t="shared" si="2"/>
        <v>720</v>
      </c>
      <c r="J75" s="9">
        <v>70</v>
      </c>
      <c r="K75" s="45">
        <f t="shared" si="3"/>
        <v>50400</v>
      </c>
      <c r="L75" s="139"/>
    </row>
    <row r="76" spans="1:12" x14ac:dyDescent="0.55000000000000004">
      <c r="A76" s="19">
        <v>71</v>
      </c>
      <c r="B76" s="139" t="s">
        <v>1297</v>
      </c>
      <c r="C76" s="169" t="s">
        <v>290</v>
      </c>
      <c r="D76" s="20">
        <v>12</v>
      </c>
      <c r="E76" s="20">
        <v>48</v>
      </c>
      <c r="F76" s="20">
        <v>48</v>
      </c>
      <c r="G76" s="39">
        <v>184</v>
      </c>
      <c r="H76" s="39">
        <v>100</v>
      </c>
      <c r="I76" s="20">
        <f t="shared" si="2"/>
        <v>84</v>
      </c>
      <c r="J76" s="9">
        <v>15</v>
      </c>
      <c r="K76" s="45">
        <f t="shared" si="3"/>
        <v>1260</v>
      </c>
      <c r="L76" s="139"/>
    </row>
    <row r="77" spans="1:12" x14ac:dyDescent="0.55000000000000004">
      <c r="A77" s="19">
        <v>72</v>
      </c>
      <c r="B77" s="139" t="s">
        <v>1298</v>
      </c>
      <c r="C77" s="169" t="s">
        <v>1328</v>
      </c>
      <c r="D77" s="20">
        <v>19</v>
      </c>
      <c r="E77" s="20">
        <v>25</v>
      </c>
      <c r="F77" s="20">
        <v>12</v>
      </c>
      <c r="G77" s="39">
        <v>56</v>
      </c>
      <c r="H77" s="39">
        <v>8</v>
      </c>
      <c r="I77" s="20">
        <f t="shared" si="2"/>
        <v>48</v>
      </c>
      <c r="J77" s="9">
        <v>30</v>
      </c>
      <c r="K77" s="45">
        <f t="shared" si="3"/>
        <v>1440</v>
      </c>
      <c r="L77" s="139"/>
    </row>
    <row r="78" spans="1:12" x14ac:dyDescent="0.55000000000000004">
      <c r="A78" s="19">
        <v>73</v>
      </c>
      <c r="B78" s="141" t="s">
        <v>1299</v>
      </c>
      <c r="C78" s="169" t="s">
        <v>290</v>
      </c>
      <c r="D78" s="20">
        <v>224</v>
      </c>
      <c r="E78" s="20">
        <v>200</v>
      </c>
      <c r="F78" s="20">
        <v>192</v>
      </c>
      <c r="G78" s="39">
        <v>456</v>
      </c>
      <c r="H78" s="39">
        <v>56</v>
      </c>
      <c r="I78" s="20">
        <f t="shared" si="2"/>
        <v>400</v>
      </c>
      <c r="J78" s="9">
        <v>170</v>
      </c>
      <c r="K78" s="45">
        <f t="shared" si="3"/>
        <v>68000</v>
      </c>
      <c r="L78" s="139"/>
    </row>
    <row r="79" spans="1:12" x14ac:dyDescent="0.55000000000000004">
      <c r="A79" s="19">
        <v>74</v>
      </c>
      <c r="B79" s="67" t="s">
        <v>1300</v>
      </c>
      <c r="C79" s="43" t="s">
        <v>1335</v>
      </c>
      <c r="D79" s="20">
        <v>0</v>
      </c>
      <c r="E79" s="20">
        <v>0</v>
      </c>
      <c r="F79" s="20">
        <v>0</v>
      </c>
      <c r="G79" s="39">
        <v>5</v>
      </c>
      <c r="H79" s="39">
        <v>0</v>
      </c>
      <c r="I79" s="20">
        <f t="shared" si="2"/>
        <v>5</v>
      </c>
      <c r="J79" s="9">
        <v>250</v>
      </c>
      <c r="K79" s="45">
        <f t="shared" si="3"/>
        <v>1250</v>
      </c>
      <c r="L79" s="139"/>
    </row>
    <row r="80" spans="1:12" x14ac:dyDescent="0.55000000000000004">
      <c r="A80" s="19">
        <v>75</v>
      </c>
      <c r="B80" s="141" t="s">
        <v>1301</v>
      </c>
      <c r="C80" s="169" t="s">
        <v>1331</v>
      </c>
      <c r="D80" s="20">
        <v>30</v>
      </c>
      <c r="E80" s="20">
        <v>30</v>
      </c>
      <c r="F80" s="20">
        <v>60</v>
      </c>
      <c r="G80" s="39">
        <v>120</v>
      </c>
      <c r="H80" s="39">
        <v>0</v>
      </c>
      <c r="I80" s="20">
        <f t="shared" si="2"/>
        <v>120</v>
      </c>
      <c r="J80" s="9">
        <v>1600</v>
      </c>
      <c r="K80" s="45">
        <f t="shared" si="3"/>
        <v>192000</v>
      </c>
      <c r="L80" s="139"/>
    </row>
    <row r="81" spans="1:12" x14ac:dyDescent="0.55000000000000004">
      <c r="A81" s="19">
        <v>76</v>
      </c>
      <c r="B81" s="141" t="s">
        <v>1302</v>
      </c>
      <c r="C81" s="169" t="s">
        <v>290</v>
      </c>
      <c r="D81" s="20">
        <v>0</v>
      </c>
      <c r="E81" s="20">
        <v>20</v>
      </c>
      <c r="F81" s="20">
        <v>20</v>
      </c>
      <c r="G81" s="39">
        <v>60</v>
      </c>
      <c r="H81" s="39">
        <v>20</v>
      </c>
      <c r="I81" s="20">
        <f t="shared" si="2"/>
        <v>40</v>
      </c>
      <c r="J81" s="9">
        <v>10</v>
      </c>
      <c r="K81" s="45">
        <f t="shared" si="3"/>
        <v>400</v>
      </c>
      <c r="L81" s="139"/>
    </row>
    <row r="82" spans="1:12" x14ac:dyDescent="0.55000000000000004">
      <c r="A82" s="19">
        <v>77</v>
      </c>
      <c r="B82" s="141" t="s">
        <v>1300</v>
      </c>
      <c r="C82" s="169" t="s">
        <v>299</v>
      </c>
      <c r="D82" s="20">
        <v>6</v>
      </c>
      <c r="E82" s="20">
        <v>0</v>
      </c>
      <c r="F82" s="20">
        <v>0</v>
      </c>
      <c r="G82" s="39">
        <v>5</v>
      </c>
      <c r="H82" s="39">
        <v>0</v>
      </c>
      <c r="I82" s="20">
        <f t="shared" si="2"/>
        <v>5</v>
      </c>
      <c r="J82" s="9">
        <v>60</v>
      </c>
      <c r="K82" s="45">
        <f t="shared" si="3"/>
        <v>300</v>
      </c>
      <c r="L82" s="139"/>
    </row>
    <row r="83" spans="1:12" x14ac:dyDescent="0.55000000000000004">
      <c r="A83" s="19">
        <v>78</v>
      </c>
      <c r="B83" s="141" t="s">
        <v>1303</v>
      </c>
      <c r="C83" s="169" t="s">
        <v>1338</v>
      </c>
      <c r="D83" s="20">
        <v>5</v>
      </c>
      <c r="E83" s="20">
        <v>7</v>
      </c>
      <c r="F83" s="20">
        <v>13</v>
      </c>
      <c r="G83" s="39">
        <v>34</v>
      </c>
      <c r="H83" s="39">
        <v>4</v>
      </c>
      <c r="I83" s="20">
        <f t="shared" si="2"/>
        <v>30</v>
      </c>
      <c r="J83" s="9">
        <v>450</v>
      </c>
      <c r="K83" s="45">
        <f t="shared" si="3"/>
        <v>13500</v>
      </c>
      <c r="L83" s="139"/>
    </row>
    <row r="84" spans="1:12" x14ac:dyDescent="0.55000000000000004">
      <c r="A84" s="19">
        <v>79</v>
      </c>
      <c r="B84" s="141" t="s">
        <v>1304</v>
      </c>
      <c r="C84" s="169" t="s">
        <v>1338</v>
      </c>
      <c r="D84" s="20">
        <v>20</v>
      </c>
      <c r="E84" s="20">
        <v>0</v>
      </c>
      <c r="F84" s="20">
        <v>7</v>
      </c>
      <c r="G84" s="39">
        <v>23</v>
      </c>
      <c r="H84" s="39">
        <v>3</v>
      </c>
      <c r="I84" s="20">
        <f t="shared" si="2"/>
        <v>20</v>
      </c>
      <c r="J84" s="9">
        <v>55</v>
      </c>
      <c r="K84" s="45">
        <f t="shared" si="3"/>
        <v>1100</v>
      </c>
      <c r="L84" s="139"/>
    </row>
    <row r="85" spans="1:12" x14ac:dyDescent="0.55000000000000004">
      <c r="A85" s="19">
        <v>80</v>
      </c>
      <c r="B85" s="67" t="s">
        <v>1305</v>
      </c>
      <c r="C85" s="169" t="s">
        <v>290</v>
      </c>
      <c r="D85" s="20">
        <v>200</v>
      </c>
      <c r="E85" s="20">
        <v>0</v>
      </c>
      <c r="F85" s="20">
        <v>0</v>
      </c>
      <c r="G85" s="39">
        <v>200</v>
      </c>
      <c r="H85" s="39">
        <v>0</v>
      </c>
      <c r="I85" s="20">
        <f t="shared" si="2"/>
        <v>200</v>
      </c>
      <c r="J85" s="9">
        <v>56</v>
      </c>
      <c r="K85" s="45">
        <f t="shared" si="3"/>
        <v>11200</v>
      </c>
      <c r="L85" s="139"/>
    </row>
    <row r="86" spans="1:12" x14ac:dyDescent="0.55000000000000004">
      <c r="A86" s="19">
        <v>81</v>
      </c>
      <c r="B86" s="141" t="s">
        <v>1306</v>
      </c>
      <c r="C86" s="169" t="s">
        <v>299</v>
      </c>
      <c r="D86" s="20">
        <v>5</v>
      </c>
      <c r="E86" s="20">
        <v>20</v>
      </c>
      <c r="F86" s="20">
        <v>0</v>
      </c>
      <c r="G86" s="39">
        <v>20</v>
      </c>
      <c r="H86" s="39">
        <v>0</v>
      </c>
      <c r="I86" s="20">
        <f t="shared" si="2"/>
        <v>20</v>
      </c>
      <c r="J86" s="9">
        <v>250</v>
      </c>
      <c r="K86" s="45">
        <f t="shared" si="3"/>
        <v>5000</v>
      </c>
      <c r="L86" s="139"/>
    </row>
    <row r="87" spans="1:12" x14ac:dyDescent="0.55000000000000004">
      <c r="A87" s="19">
        <v>82</v>
      </c>
      <c r="B87" s="141" t="s">
        <v>1307</v>
      </c>
      <c r="C87" s="169" t="s">
        <v>485</v>
      </c>
      <c r="D87" s="20">
        <v>0</v>
      </c>
      <c r="E87" s="20">
        <v>100</v>
      </c>
      <c r="F87" s="20">
        <v>100</v>
      </c>
      <c r="G87" s="39">
        <v>200</v>
      </c>
      <c r="H87" s="39">
        <v>100</v>
      </c>
      <c r="I87" s="20">
        <f t="shared" si="2"/>
        <v>100</v>
      </c>
      <c r="J87" s="9">
        <v>5</v>
      </c>
      <c r="K87" s="45">
        <f t="shared" si="3"/>
        <v>500</v>
      </c>
      <c r="L87" s="139"/>
    </row>
    <row r="88" spans="1:12" x14ac:dyDescent="0.55000000000000004">
      <c r="A88" s="19">
        <v>83</v>
      </c>
      <c r="B88" s="141" t="s">
        <v>1308</v>
      </c>
      <c r="C88" s="169" t="s">
        <v>293</v>
      </c>
      <c r="D88" s="20">
        <v>1000</v>
      </c>
      <c r="E88" s="20">
        <v>0</v>
      </c>
      <c r="F88" s="20">
        <v>1000</v>
      </c>
      <c r="G88" s="39">
        <v>1000</v>
      </c>
      <c r="H88" s="39">
        <v>0</v>
      </c>
      <c r="I88" s="20">
        <f t="shared" si="2"/>
        <v>1000</v>
      </c>
      <c r="J88" s="9">
        <v>5</v>
      </c>
      <c r="K88" s="45">
        <f t="shared" si="3"/>
        <v>5000</v>
      </c>
      <c r="L88" s="139"/>
    </row>
    <row r="89" spans="1:12" x14ac:dyDescent="0.55000000000000004">
      <c r="A89" s="19">
        <v>84</v>
      </c>
      <c r="B89" s="141" t="s">
        <v>1309</v>
      </c>
      <c r="C89" s="169" t="s">
        <v>488</v>
      </c>
      <c r="D89" s="20">
        <v>0</v>
      </c>
      <c r="E89" s="20">
        <v>11</v>
      </c>
      <c r="F89" s="20">
        <v>5</v>
      </c>
      <c r="G89" s="39">
        <v>10</v>
      </c>
      <c r="H89" s="39">
        <v>0</v>
      </c>
      <c r="I89" s="20">
        <f t="shared" si="2"/>
        <v>10</v>
      </c>
      <c r="J89" s="9">
        <v>900</v>
      </c>
      <c r="K89" s="45">
        <f t="shared" si="3"/>
        <v>9000</v>
      </c>
      <c r="L89" s="139"/>
    </row>
    <row r="90" spans="1:12" x14ac:dyDescent="0.55000000000000004">
      <c r="A90" s="19">
        <v>85</v>
      </c>
      <c r="B90" s="141" t="s">
        <v>1310</v>
      </c>
      <c r="C90" s="169" t="s">
        <v>235</v>
      </c>
      <c r="D90" s="20">
        <v>0</v>
      </c>
      <c r="E90" s="20">
        <v>0</v>
      </c>
      <c r="F90" s="20">
        <v>0</v>
      </c>
      <c r="G90" s="39">
        <v>30</v>
      </c>
      <c r="H90" s="39">
        <v>0</v>
      </c>
      <c r="I90" s="20">
        <f t="shared" si="2"/>
        <v>30</v>
      </c>
      <c r="J90" s="9">
        <v>1500</v>
      </c>
      <c r="K90" s="45">
        <f t="shared" si="3"/>
        <v>45000</v>
      </c>
      <c r="L90" s="139"/>
    </row>
    <row r="91" spans="1:12" x14ac:dyDescent="0.55000000000000004">
      <c r="A91" s="19">
        <v>86</v>
      </c>
      <c r="B91" s="67" t="s">
        <v>1311</v>
      </c>
      <c r="C91" s="169" t="s">
        <v>299</v>
      </c>
      <c r="D91" s="20">
        <v>0</v>
      </c>
      <c r="E91" s="20">
        <v>0</v>
      </c>
      <c r="F91" s="20">
        <v>4</v>
      </c>
      <c r="G91" s="39">
        <v>11</v>
      </c>
      <c r="H91" s="39">
        <v>1</v>
      </c>
      <c r="I91" s="20">
        <f t="shared" si="2"/>
        <v>10</v>
      </c>
      <c r="J91" s="9">
        <v>1200</v>
      </c>
      <c r="K91" s="45">
        <f t="shared" si="3"/>
        <v>12000</v>
      </c>
      <c r="L91" s="139"/>
    </row>
    <row r="92" spans="1:12" x14ac:dyDescent="0.55000000000000004">
      <c r="A92" s="19">
        <v>87</v>
      </c>
      <c r="B92" s="67" t="s">
        <v>1312</v>
      </c>
      <c r="C92" s="169" t="s">
        <v>299</v>
      </c>
      <c r="D92" s="20">
        <v>0</v>
      </c>
      <c r="E92" s="20">
        <v>0</v>
      </c>
      <c r="F92" s="20">
        <v>0</v>
      </c>
      <c r="G92" s="39">
        <v>60</v>
      </c>
      <c r="H92" s="39">
        <v>0</v>
      </c>
      <c r="I92" s="20">
        <f t="shared" si="2"/>
        <v>60</v>
      </c>
      <c r="J92" s="9">
        <v>250</v>
      </c>
      <c r="K92" s="45">
        <f t="shared" si="3"/>
        <v>15000</v>
      </c>
      <c r="L92" s="139"/>
    </row>
    <row r="93" spans="1:12" x14ac:dyDescent="0.55000000000000004">
      <c r="A93" s="19">
        <v>88</v>
      </c>
      <c r="B93" s="67" t="s">
        <v>1313</v>
      </c>
      <c r="C93" s="169" t="s">
        <v>290</v>
      </c>
      <c r="D93" s="20">
        <v>0</v>
      </c>
      <c r="E93" s="20">
        <v>0</v>
      </c>
      <c r="F93" s="20">
        <v>195</v>
      </c>
      <c r="G93" s="39">
        <v>453</v>
      </c>
      <c r="H93" s="39">
        <v>21</v>
      </c>
      <c r="I93" s="20">
        <f t="shared" si="2"/>
        <v>432</v>
      </c>
      <c r="J93" s="9">
        <v>40</v>
      </c>
      <c r="K93" s="45">
        <f t="shared" si="3"/>
        <v>17280</v>
      </c>
      <c r="L93" s="139"/>
    </row>
    <row r="94" spans="1:12" x14ac:dyDescent="0.55000000000000004">
      <c r="A94" s="19">
        <v>89</v>
      </c>
      <c r="B94" s="141" t="s">
        <v>1314</v>
      </c>
      <c r="C94" s="169" t="s">
        <v>488</v>
      </c>
      <c r="D94" s="20">
        <v>0</v>
      </c>
      <c r="E94" s="20">
        <v>0</v>
      </c>
      <c r="F94" s="20">
        <v>0</v>
      </c>
      <c r="G94" s="39">
        <v>100</v>
      </c>
      <c r="H94" s="39">
        <v>0</v>
      </c>
      <c r="I94" s="20">
        <f t="shared" si="2"/>
        <v>100</v>
      </c>
      <c r="J94" s="9">
        <v>35</v>
      </c>
      <c r="K94" s="45">
        <f t="shared" si="3"/>
        <v>3500</v>
      </c>
      <c r="L94" s="139"/>
    </row>
    <row r="95" spans="1:12" x14ac:dyDescent="0.55000000000000004">
      <c r="A95" s="19">
        <v>90</v>
      </c>
      <c r="B95" s="178" t="s">
        <v>1315</v>
      </c>
      <c r="C95" s="169" t="s">
        <v>1333</v>
      </c>
      <c r="D95" s="20">
        <v>0</v>
      </c>
      <c r="E95" s="20">
        <v>0</v>
      </c>
      <c r="F95" s="20">
        <v>0</v>
      </c>
      <c r="G95" s="39">
        <v>90</v>
      </c>
      <c r="H95" s="39">
        <v>30</v>
      </c>
      <c r="I95" s="20">
        <f t="shared" si="2"/>
        <v>60</v>
      </c>
      <c r="J95" s="9">
        <v>35</v>
      </c>
      <c r="K95" s="45">
        <f t="shared" si="3"/>
        <v>2100</v>
      </c>
      <c r="L95" s="139"/>
    </row>
    <row r="96" spans="1:12" x14ac:dyDescent="0.55000000000000004">
      <c r="A96" s="19">
        <v>91</v>
      </c>
      <c r="B96" s="141" t="s">
        <v>1316</v>
      </c>
      <c r="C96" s="169" t="s">
        <v>1329</v>
      </c>
      <c r="D96" s="20">
        <v>0</v>
      </c>
      <c r="E96" s="20">
        <v>0</v>
      </c>
      <c r="F96" s="20">
        <v>6000</v>
      </c>
      <c r="G96" s="39">
        <v>4000</v>
      </c>
      <c r="H96" s="39">
        <v>0</v>
      </c>
      <c r="I96" s="20">
        <f t="shared" si="2"/>
        <v>4000</v>
      </c>
      <c r="J96" s="9">
        <v>2</v>
      </c>
      <c r="K96" s="45">
        <f t="shared" si="3"/>
        <v>8000</v>
      </c>
      <c r="L96" s="139"/>
    </row>
    <row r="97" spans="1:12" x14ac:dyDescent="0.55000000000000004">
      <c r="A97" s="19">
        <v>92</v>
      </c>
      <c r="B97" s="141" t="s">
        <v>1317</v>
      </c>
      <c r="C97" s="169" t="s">
        <v>1329</v>
      </c>
      <c r="D97" s="20">
        <v>0</v>
      </c>
      <c r="E97" s="20">
        <v>0</v>
      </c>
      <c r="F97" s="20">
        <v>50</v>
      </c>
      <c r="G97" s="39">
        <v>0</v>
      </c>
      <c r="H97" s="39">
        <v>0</v>
      </c>
      <c r="I97" s="20">
        <f t="shared" si="2"/>
        <v>0</v>
      </c>
      <c r="J97" s="9">
        <v>60</v>
      </c>
      <c r="K97" s="45">
        <f t="shared" si="3"/>
        <v>0</v>
      </c>
      <c r="L97" s="139"/>
    </row>
    <row r="98" spans="1:12" x14ac:dyDescent="0.55000000000000004">
      <c r="A98" s="19">
        <v>93</v>
      </c>
      <c r="B98" s="141" t="s">
        <v>1318</v>
      </c>
      <c r="C98" s="169" t="s">
        <v>1329</v>
      </c>
      <c r="D98" s="20">
        <v>0</v>
      </c>
      <c r="E98" s="20">
        <v>0</v>
      </c>
      <c r="F98" s="20">
        <v>50</v>
      </c>
      <c r="G98" s="39">
        <v>0</v>
      </c>
      <c r="H98" s="39">
        <v>0</v>
      </c>
      <c r="I98" s="20">
        <f t="shared" si="2"/>
        <v>0</v>
      </c>
      <c r="J98" s="9">
        <v>60</v>
      </c>
      <c r="K98" s="45">
        <f t="shared" si="3"/>
        <v>0</v>
      </c>
      <c r="L98" s="139"/>
    </row>
    <row r="99" spans="1:12" x14ac:dyDescent="0.55000000000000004">
      <c r="A99" s="19">
        <v>94</v>
      </c>
      <c r="B99" s="141" t="s">
        <v>1319</v>
      </c>
      <c r="C99" s="169" t="s">
        <v>1329</v>
      </c>
      <c r="D99" s="20">
        <v>0</v>
      </c>
      <c r="E99" s="20">
        <v>0</v>
      </c>
      <c r="F99" s="20">
        <v>0</v>
      </c>
      <c r="G99" s="39">
        <v>15</v>
      </c>
      <c r="H99" s="39">
        <v>0</v>
      </c>
      <c r="I99" s="20">
        <f t="shared" si="2"/>
        <v>15</v>
      </c>
      <c r="J99" s="9">
        <v>450</v>
      </c>
      <c r="K99" s="45">
        <f t="shared" si="3"/>
        <v>6750</v>
      </c>
      <c r="L99" s="139"/>
    </row>
    <row r="100" spans="1:12" x14ac:dyDescent="0.55000000000000004">
      <c r="A100" s="19">
        <v>95</v>
      </c>
      <c r="B100" s="141" t="s">
        <v>1320</v>
      </c>
      <c r="C100" s="169" t="s">
        <v>1335</v>
      </c>
      <c r="D100" s="20">
        <v>0</v>
      </c>
      <c r="E100" s="20">
        <v>0</v>
      </c>
      <c r="F100" s="20">
        <v>0</v>
      </c>
      <c r="G100" s="39">
        <v>20</v>
      </c>
      <c r="H100" s="39">
        <v>0</v>
      </c>
      <c r="I100" s="20">
        <f t="shared" si="2"/>
        <v>20</v>
      </c>
      <c r="J100" s="9">
        <v>50</v>
      </c>
      <c r="K100" s="45">
        <f t="shared" si="3"/>
        <v>1000</v>
      </c>
      <c r="L100" s="139"/>
    </row>
    <row r="101" spans="1:12" x14ac:dyDescent="0.55000000000000004">
      <c r="A101" s="19">
        <v>96</v>
      </c>
      <c r="B101" s="141" t="s">
        <v>1321</v>
      </c>
      <c r="C101" s="169" t="s">
        <v>1332</v>
      </c>
      <c r="D101" s="20">
        <v>0</v>
      </c>
      <c r="E101" s="20">
        <v>0</v>
      </c>
      <c r="F101" s="20">
        <v>0</v>
      </c>
      <c r="G101" s="39">
        <v>36</v>
      </c>
      <c r="H101" s="39">
        <v>0</v>
      </c>
      <c r="I101" s="20">
        <f t="shared" si="2"/>
        <v>36</v>
      </c>
      <c r="J101" s="9">
        <v>15</v>
      </c>
      <c r="K101" s="45">
        <f t="shared" si="3"/>
        <v>540</v>
      </c>
      <c r="L101" s="139"/>
    </row>
    <row r="102" spans="1:12" x14ac:dyDescent="0.55000000000000004">
      <c r="A102" s="19">
        <v>97</v>
      </c>
      <c r="B102" s="141" t="s">
        <v>1322</v>
      </c>
      <c r="C102" s="169" t="s">
        <v>1329</v>
      </c>
      <c r="D102" s="20">
        <v>0</v>
      </c>
      <c r="E102" s="20">
        <v>0</v>
      </c>
      <c r="F102" s="20">
        <v>0</v>
      </c>
      <c r="G102" s="39">
        <v>50</v>
      </c>
      <c r="H102" s="39">
        <v>0</v>
      </c>
      <c r="I102" s="20">
        <f t="shared" si="2"/>
        <v>50</v>
      </c>
      <c r="J102" s="9">
        <v>30</v>
      </c>
      <c r="K102" s="45">
        <f t="shared" si="3"/>
        <v>1500</v>
      </c>
      <c r="L102" s="139"/>
    </row>
    <row r="103" spans="1:12" x14ac:dyDescent="0.55000000000000004">
      <c r="A103" s="19">
        <v>98</v>
      </c>
      <c r="B103" s="141" t="s">
        <v>1323</v>
      </c>
      <c r="C103" s="169" t="s">
        <v>290</v>
      </c>
      <c r="D103" s="20">
        <v>0</v>
      </c>
      <c r="E103" s="20">
        <v>0</v>
      </c>
      <c r="F103" s="20">
        <v>0</v>
      </c>
      <c r="G103" s="39">
        <v>480</v>
      </c>
      <c r="H103" s="39">
        <v>0</v>
      </c>
      <c r="I103" s="20">
        <f>G103-H103</f>
        <v>480</v>
      </c>
      <c r="J103" s="9">
        <v>25</v>
      </c>
      <c r="K103" s="45">
        <f>I103*J103</f>
        <v>12000</v>
      </c>
      <c r="L103" s="139"/>
    </row>
    <row r="104" spans="1:12" x14ac:dyDescent="0.55000000000000004">
      <c r="A104" s="19">
        <v>99</v>
      </c>
      <c r="B104" s="141" t="s">
        <v>1324</v>
      </c>
      <c r="C104" s="169" t="s">
        <v>1337</v>
      </c>
      <c r="D104" s="20">
        <v>0</v>
      </c>
      <c r="E104" s="20">
        <v>0</v>
      </c>
      <c r="F104" s="20">
        <v>0</v>
      </c>
      <c r="G104" s="39">
        <v>20</v>
      </c>
      <c r="H104" s="39">
        <v>0</v>
      </c>
      <c r="I104" s="20">
        <f>G104-H104</f>
        <v>20</v>
      </c>
      <c r="J104" s="9">
        <v>60</v>
      </c>
      <c r="K104" s="45">
        <f>I104*J104</f>
        <v>1200</v>
      </c>
      <c r="L104" s="139"/>
    </row>
    <row r="105" spans="1:12" x14ac:dyDescent="0.55000000000000004">
      <c r="A105" s="19">
        <v>100</v>
      </c>
      <c r="B105" s="141" t="s">
        <v>1325</v>
      </c>
      <c r="C105" s="169" t="s">
        <v>1337</v>
      </c>
      <c r="D105" s="20">
        <v>0</v>
      </c>
      <c r="E105" s="20">
        <v>0</v>
      </c>
      <c r="F105" s="20">
        <v>0</v>
      </c>
      <c r="G105" s="39">
        <v>50</v>
      </c>
      <c r="H105" s="39">
        <v>0</v>
      </c>
      <c r="I105" s="20">
        <f>G105-H105</f>
        <v>50</v>
      </c>
      <c r="J105" s="9">
        <v>500</v>
      </c>
      <c r="K105" s="45">
        <f>I105*J105</f>
        <v>25000</v>
      </c>
      <c r="L105" s="139"/>
    </row>
    <row r="106" spans="1:12" x14ac:dyDescent="0.55000000000000004">
      <c r="A106" s="19">
        <v>101</v>
      </c>
      <c r="B106" s="141" t="s">
        <v>1326</v>
      </c>
      <c r="C106" s="169" t="s">
        <v>1337</v>
      </c>
      <c r="D106" s="20">
        <v>0</v>
      </c>
      <c r="E106" s="20">
        <v>0</v>
      </c>
      <c r="F106" s="20">
        <v>0</v>
      </c>
      <c r="G106" s="39">
        <v>50</v>
      </c>
      <c r="H106" s="39">
        <v>0</v>
      </c>
      <c r="I106" s="20">
        <f>G106-H106</f>
        <v>50</v>
      </c>
      <c r="J106" s="9">
        <v>900</v>
      </c>
      <c r="K106" s="45">
        <f>I106*J106</f>
        <v>45000</v>
      </c>
      <c r="L106" s="139"/>
    </row>
    <row r="107" spans="1:12" x14ac:dyDescent="0.55000000000000004">
      <c r="A107" s="17"/>
      <c r="B107" s="17"/>
      <c r="C107" s="17"/>
      <c r="D107" s="17"/>
      <c r="E107" s="17"/>
      <c r="F107" s="17"/>
      <c r="G107" s="17"/>
      <c r="H107" s="17"/>
      <c r="I107" s="17"/>
      <c r="J107" s="17">
        <f>COUNT(I6:I106)</f>
        <v>101</v>
      </c>
      <c r="K107" s="147">
        <f>SUM(K6:K106)</f>
        <v>1147215</v>
      </c>
    </row>
  </sheetData>
  <mergeCells count="13">
    <mergeCell ref="L4:L5"/>
    <mergeCell ref="K4:K5"/>
    <mergeCell ref="G4:G5"/>
    <mergeCell ref="C1:K1"/>
    <mergeCell ref="C2:K2"/>
    <mergeCell ref="C3:K3"/>
    <mergeCell ref="I4:I5"/>
    <mergeCell ref="J4:J5"/>
    <mergeCell ref="A4:A5"/>
    <mergeCell ref="B4:B5"/>
    <mergeCell ref="C4:C5"/>
    <mergeCell ref="D4:F4"/>
    <mergeCell ref="H4:H5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30"/>
  <sheetViews>
    <sheetView topLeftCell="G25" workbookViewId="0">
      <selection activeCell="L30" sqref="L30"/>
    </sheetView>
  </sheetViews>
  <sheetFormatPr defaultColWidth="9" defaultRowHeight="14.25" x14ac:dyDescent="0.2"/>
  <cols>
    <col min="1" max="1" width="4.875" style="15" bestFit="1" customWidth="1"/>
    <col min="2" max="2" width="34.875" style="15" customWidth="1"/>
    <col min="3" max="3" width="8.875" style="15" bestFit="1" customWidth="1"/>
    <col min="4" max="11" width="9" style="15"/>
    <col min="12" max="12" width="11.875" style="15" customWidth="1"/>
    <col min="13" max="13" width="7.625" style="15" bestFit="1" customWidth="1"/>
    <col min="14" max="14" width="11.125" style="15" customWidth="1"/>
    <col min="15" max="15" width="7.625" style="15" bestFit="1" customWidth="1"/>
    <col min="16" max="16" width="11.125" style="15" customWidth="1"/>
    <col min="17" max="17" width="7.625" style="15" bestFit="1" customWidth="1"/>
    <col min="18" max="18" width="12.25" style="15" customWidth="1"/>
    <col min="19" max="19" width="7.625" style="15" bestFit="1" customWidth="1"/>
    <col min="20" max="20" width="11" style="15" customWidth="1"/>
    <col min="21" max="21" width="8.25" style="15" customWidth="1"/>
    <col min="22" max="22" width="16.375" style="15" bestFit="1" customWidth="1"/>
    <col min="23" max="16384" width="9" style="15"/>
  </cols>
  <sheetData>
    <row r="1" spans="1:22" ht="24" x14ac:dyDescent="0.55000000000000004">
      <c r="A1" s="16"/>
      <c r="B1" s="2"/>
      <c r="C1" s="209" t="s">
        <v>26</v>
      </c>
      <c r="D1" s="209"/>
      <c r="E1" s="209"/>
      <c r="F1" s="209"/>
      <c r="G1" s="209"/>
      <c r="H1" s="209"/>
      <c r="I1" s="209"/>
      <c r="J1" s="209"/>
      <c r="K1" s="209"/>
      <c r="L1" s="209"/>
      <c r="M1" s="209" t="str">
        <f>C1</f>
        <v>แผนปฏิบัติการจัดซื้อเวชภัณฑ์ ประเภทยานอกบัญชียาหลักแห่งชาติ (NED) (เงินบำรุง)</v>
      </c>
      <c r="N1" s="209"/>
      <c r="O1" s="209"/>
      <c r="P1" s="209"/>
      <c r="Q1" s="209"/>
      <c r="R1" s="209"/>
      <c r="S1" s="209"/>
      <c r="T1" s="209"/>
      <c r="U1" s="209"/>
      <c r="V1" s="209"/>
    </row>
    <row r="2" spans="1:22" ht="24" x14ac:dyDescent="0.55000000000000004">
      <c r="A2" s="16"/>
      <c r="B2" s="2"/>
      <c r="C2" s="209" t="s">
        <v>772</v>
      </c>
      <c r="D2" s="209"/>
      <c r="E2" s="209"/>
      <c r="F2" s="209"/>
      <c r="G2" s="209"/>
      <c r="H2" s="209"/>
      <c r="I2" s="209"/>
      <c r="J2" s="209"/>
      <c r="K2" s="209"/>
      <c r="L2" s="209"/>
      <c r="M2" s="209" t="str">
        <f>C2</f>
        <v>โรงพยาบาล โรงพยาบาลรัตภูมิ  จังหวัดสงขลา</v>
      </c>
      <c r="N2" s="209"/>
      <c r="O2" s="209"/>
      <c r="P2" s="209"/>
      <c r="Q2" s="209"/>
      <c r="R2" s="209"/>
      <c r="S2" s="209"/>
      <c r="T2" s="209"/>
      <c r="U2" s="209"/>
      <c r="V2" s="209"/>
    </row>
    <row r="3" spans="1:22" ht="24" x14ac:dyDescent="0.55000000000000004">
      <c r="A3" s="18"/>
      <c r="B3" s="2"/>
      <c r="C3" s="210" t="s">
        <v>34</v>
      </c>
      <c r="D3" s="210"/>
      <c r="E3" s="210"/>
      <c r="F3" s="210"/>
      <c r="G3" s="210"/>
      <c r="H3" s="210"/>
      <c r="I3" s="210"/>
      <c r="J3" s="210"/>
      <c r="K3" s="210"/>
      <c r="L3" s="210"/>
      <c r="M3" s="210" t="str">
        <f>C3</f>
        <v>ประจำปีงบประมาณ 2562</v>
      </c>
      <c r="N3" s="210"/>
      <c r="O3" s="210"/>
      <c r="P3" s="210"/>
      <c r="Q3" s="210"/>
      <c r="R3" s="210"/>
      <c r="S3" s="210"/>
      <c r="T3" s="210"/>
      <c r="U3" s="210"/>
      <c r="V3" s="210"/>
    </row>
    <row r="4" spans="1:22" s="21" customFormat="1" ht="21" customHeight="1" x14ac:dyDescent="0.2">
      <c r="A4" s="218" t="s">
        <v>0</v>
      </c>
      <c r="B4" s="219" t="s">
        <v>18</v>
      </c>
      <c r="C4" s="219" t="s">
        <v>19</v>
      </c>
      <c r="D4" s="219" t="s">
        <v>1</v>
      </c>
      <c r="E4" s="218" t="s">
        <v>2</v>
      </c>
      <c r="F4" s="218"/>
      <c r="G4" s="218"/>
      <c r="H4" s="221" t="s">
        <v>35</v>
      </c>
      <c r="I4" s="221" t="s">
        <v>3</v>
      </c>
      <c r="J4" s="221" t="s">
        <v>37</v>
      </c>
      <c r="K4" s="225" t="s">
        <v>4</v>
      </c>
      <c r="L4" s="29" t="s">
        <v>5</v>
      </c>
      <c r="M4" s="223" t="s">
        <v>20</v>
      </c>
      <c r="N4" s="224"/>
      <c r="O4" s="223" t="s">
        <v>21</v>
      </c>
      <c r="P4" s="224"/>
      <c r="Q4" s="223" t="s">
        <v>22</v>
      </c>
      <c r="R4" s="224"/>
      <c r="S4" s="223" t="s">
        <v>23</v>
      </c>
      <c r="T4" s="224"/>
      <c r="U4" s="218" t="s">
        <v>30</v>
      </c>
      <c r="V4" s="218"/>
    </row>
    <row r="5" spans="1:22" s="21" customFormat="1" ht="48" x14ac:dyDescent="0.2">
      <c r="A5" s="218"/>
      <c r="B5" s="220"/>
      <c r="C5" s="220"/>
      <c r="D5" s="220"/>
      <c r="E5" s="28" t="s">
        <v>6</v>
      </c>
      <c r="F5" s="28" t="s">
        <v>7</v>
      </c>
      <c r="G5" s="28" t="s">
        <v>33</v>
      </c>
      <c r="H5" s="222"/>
      <c r="I5" s="222"/>
      <c r="J5" s="222"/>
      <c r="K5" s="225"/>
      <c r="L5" s="30" t="s">
        <v>38</v>
      </c>
      <c r="M5" s="22" t="s">
        <v>24</v>
      </c>
      <c r="N5" s="26" t="s">
        <v>25</v>
      </c>
      <c r="O5" s="22" t="s">
        <v>24</v>
      </c>
      <c r="P5" s="26" t="s">
        <v>25</v>
      </c>
      <c r="Q5" s="22" t="s">
        <v>24</v>
      </c>
      <c r="R5" s="26" t="s">
        <v>25</v>
      </c>
      <c r="S5" s="22" t="s">
        <v>24</v>
      </c>
      <c r="T5" s="26" t="s">
        <v>25</v>
      </c>
      <c r="U5" s="23" t="s">
        <v>31</v>
      </c>
      <c r="V5" s="23" t="s">
        <v>32</v>
      </c>
    </row>
    <row r="6" spans="1:22" ht="21" x14ac:dyDescent="0.35">
      <c r="A6" s="19">
        <v>1</v>
      </c>
      <c r="B6" s="95" t="s">
        <v>1165</v>
      </c>
      <c r="C6" s="95">
        <v>50</v>
      </c>
      <c r="D6" s="95" t="s">
        <v>1154</v>
      </c>
      <c r="E6" s="95">
        <v>301</v>
      </c>
      <c r="F6" s="101">
        <v>560</v>
      </c>
      <c r="G6" s="101">
        <v>267</v>
      </c>
      <c r="H6" s="101">
        <v>300</v>
      </c>
      <c r="I6" s="95">
        <v>19</v>
      </c>
      <c r="J6" s="6">
        <f>H6-I6</f>
        <v>281</v>
      </c>
      <c r="K6" s="106">
        <v>55</v>
      </c>
      <c r="L6" s="127">
        <f>J6*K6</f>
        <v>15455</v>
      </c>
      <c r="M6" s="101">
        <v>60</v>
      </c>
      <c r="N6" s="127">
        <f>M6*K6</f>
        <v>3300</v>
      </c>
      <c r="O6" s="101">
        <v>70</v>
      </c>
      <c r="P6" s="127">
        <f>O6*K6</f>
        <v>3850</v>
      </c>
      <c r="Q6" s="101">
        <v>81</v>
      </c>
      <c r="R6" s="127">
        <f>Q6*K6</f>
        <v>4455</v>
      </c>
      <c r="S6" s="101">
        <v>70</v>
      </c>
      <c r="T6" s="127">
        <f>S6*K6</f>
        <v>3850</v>
      </c>
      <c r="U6" s="20">
        <f>M6+O6+Q6+S6</f>
        <v>281</v>
      </c>
      <c r="V6" s="130">
        <f>N6+P6+R6+T6</f>
        <v>15455</v>
      </c>
    </row>
    <row r="7" spans="1:22" ht="21" x14ac:dyDescent="0.35">
      <c r="A7" s="19">
        <v>2</v>
      </c>
      <c r="B7" s="96" t="s">
        <v>1166</v>
      </c>
      <c r="C7" s="96">
        <v>50</v>
      </c>
      <c r="D7" s="96" t="s">
        <v>1148</v>
      </c>
      <c r="E7" s="96">
        <v>4</v>
      </c>
      <c r="F7" s="97">
        <v>8</v>
      </c>
      <c r="G7" s="97">
        <v>4</v>
      </c>
      <c r="H7" s="97">
        <v>6</v>
      </c>
      <c r="I7" s="96">
        <v>2</v>
      </c>
      <c r="J7" s="6">
        <f>H7-I7</f>
        <v>4</v>
      </c>
      <c r="K7" s="108">
        <v>72.5</v>
      </c>
      <c r="L7" s="110">
        <f t="shared" ref="L7:L25" si="0">J7*K7</f>
        <v>290</v>
      </c>
      <c r="M7" s="97">
        <v>0</v>
      </c>
      <c r="N7" s="110">
        <f t="shared" ref="N7:N19" si="1">M7*K7</f>
        <v>0</v>
      </c>
      <c r="O7" s="97">
        <v>2</v>
      </c>
      <c r="P7" s="110">
        <f t="shared" ref="P7:P25" si="2">O7*K7</f>
        <v>145</v>
      </c>
      <c r="Q7" s="97">
        <v>2</v>
      </c>
      <c r="R7" s="110">
        <f t="shared" ref="R7:R25" si="3">Q7*K7</f>
        <v>145</v>
      </c>
      <c r="S7" s="97">
        <v>0</v>
      </c>
      <c r="T7" s="110">
        <f t="shared" ref="T7:T25" si="4">S7*K7</f>
        <v>0</v>
      </c>
      <c r="U7" s="20">
        <f t="shared" ref="U7:U29" si="5">M7+O7+Q7+S7</f>
        <v>4</v>
      </c>
      <c r="V7" s="130">
        <f t="shared" ref="V7:V29" si="6">N7+P7+R7+T7</f>
        <v>290</v>
      </c>
    </row>
    <row r="8" spans="1:22" ht="21" x14ac:dyDescent="0.35">
      <c r="A8" s="19">
        <v>3</v>
      </c>
      <c r="B8" s="96" t="s">
        <v>1167</v>
      </c>
      <c r="C8" s="96">
        <v>1</v>
      </c>
      <c r="D8" s="96" t="s">
        <v>1146</v>
      </c>
      <c r="E8" s="96">
        <v>350</v>
      </c>
      <c r="F8" s="97">
        <v>330</v>
      </c>
      <c r="G8" s="97">
        <v>185</v>
      </c>
      <c r="H8" s="97">
        <v>200</v>
      </c>
      <c r="I8" s="96">
        <v>30</v>
      </c>
      <c r="J8" s="6">
        <f>H8-I8</f>
        <v>170</v>
      </c>
      <c r="K8" s="108">
        <v>15</v>
      </c>
      <c r="L8" s="110">
        <f t="shared" si="0"/>
        <v>2550</v>
      </c>
      <c r="M8" s="97">
        <v>40</v>
      </c>
      <c r="N8" s="110">
        <f t="shared" si="1"/>
        <v>600</v>
      </c>
      <c r="O8" s="97">
        <v>50</v>
      </c>
      <c r="P8" s="110">
        <f t="shared" si="2"/>
        <v>750</v>
      </c>
      <c r="Q8" s="97">
        <v>50</v>
      </c>
      <c r="R8" s="110">
        <f t="shared" si="3"/>
        <v>750</v>
      </c>
      <c r="S8" s="97">
        <v>30</v>
      </c>
      <c r="T8" s="110">
        <f t="shared" si="4"/>
        <v>450</v>
      </c>
      <c r="U8" s="20">
        <f t="shared" si="5"/>
        <v>170</v>
      </c>
      <c r="V8" s="130">
        <f t="shared" si="6"/>
        <v>2550</v>
      </c>
    </row>
    <row r="9" spans="1:22" ht="21" x14ac:dyDescent="0.35">
      <c r="A9" s="19">
        <v>4</v>
      </c>
      <c r="B9" s="96" t="s">
        <v>1168</v>
      </c>
      <c r="C9" s="96">
        <v>1</v>
      </c>
      <c r="D9" s="96" t="s">
        <v>1141</v>
      </c>
      <c r="E9" s="96">
        <v>1445</v>
      </c>
      <c r="F9" s="97">
        <v>950</v>
      </c>
      <c r="G9" s="97">
        <v>265</v>
      </c>
      <c r="H9" s="97">
        <v>400</v>
      </c>
      <c r="I9" s="96">
        <v>400</v>
      </c>
      <c r="J9" s="20">
        <f t="shared" ref="J9:J29" si="7">H9-I9</f>
        <v>0</v>
      </c>
      <c r="K9" s="108">
        <v>10</v>
      </c>
      <c r="L9" s="110">
        <f t="shared" si="0"/>
        <v>0</v>
      </c>
      <c r="M9" s="97"/>
      <c r="N9" s="110">
        <f t="shared" si="1"/>
        <v>0</v>
      </c>
      <c r="O9" s="97"/>
      <c r="P9" s="110">
        <f t="shared" si="2"/>
        <v>0</v>
      </c>
      <c r="Q9" s="97"/>
      <c r="R9" s="110">
        <f t="shared" si="3"/>
        <v>0</v>
      </c>
      <c r="S9" s="97"/>
      <c r="T9" s="110">
        <f t="shared" si="4"/>
        <v>0</v>
      </c>
      <c r="U9" s="20">
        <f t="shared" si="5"/>
        <v>0</v>
      </c>
      <c r="V9" s="130">
        <f t="shared" si="6"/>
        <v>0</v>
      </c>
    </row>
    <row r="10" spans="1:22" ht="24" x14ac:dyDescent="0.55000000000000004">
      <c r="A10" s="19">
        <v>5</v>
      </c>
      <c r="B10" s="96" t="s">
        <v>1169</v>
      </c>
      <c r="C10" s="96">
        <v>500</v>
      </c>
      <c r="D10" s="96" t="s">
        <v>1139</v>
      </c>
      <c r="E10" s="96">
        <v>228</v>
      </c>
      <c r="F10" s="97">
        <v>165</v>
      </c>
      <c r="G10" s="97">
        <v>78</v>
      </c>
      <c r="H10" s="97">
        <v>87</v>
      </c>
      <c r="I10" s="96">
        <v>7</v>
      </c>
      <c r="J10" s="20">
        <f t="shared" si="7"/>
        <v>80</v>
      </c>
      <c r="K10" s="108">
        <v>96</v>
      </c>
      <c r="L10" s="110">
        <f t="shared" si="0"/>
        <v>7680</v>
      </c>
      <c r="M10" s="97">
        <v>20</v>
      </c>
      <c r="N10" s="110">
        <f t="shared" si="1"/>
        <v>1920</v>
      </c>
      <c r="O10" s="97">
        <v>20</v>
      </c>
      <c r="P10" s="110">
        <f t="shared" si="2"/>
        <v>1920</v>
      </c>
      <c r="Q10" s="97">
        <v>20</v>
      </c>
      <c r="R10" s="110">
        <f t="shared" si="3"/>
        <v>1920</v>
      </c>
      <c r="S10" s="97">
        <v>20</v>
      </c>
      <c r="T10" s="110">
        <f t="shared" si="4"/>
        <v>1920</v>
      </c>
      <c r="U10" s="20">
        <f t="shared" si="5"/>
        <v>80</v>
      </c>
      <c r="V10" s="130">
        <f t="shared" si="6"/>
        <v>7680</v>
      </c>
    </row>
    <row r="11" spans="1:22" ht="24" x14ac:dyDescent="0.55000000000000004">
      <c r="A11" s="19">
        <v>6</v>
      </c>
      <c r="B11" s="96" t="s">
        <v>1170</v>
      </c>
      <c r="C11" s="96">
        <v>1</v>
      </c>
      <c r="D11" s="96" t="s">
        <v>1141</v>
      </c>
      <c r="E11" s="96">
        <v>0</v>
      </c>
      <c r="F11" s="97">
        <v>2</v>
      </c>
      <c r="G11" s="97">
        <v>4</v>
      </c>
      <c r="H11" s="97">
        <v>66</v>
      </c>
      <c r="I11" s="96">
        <v>6</v>
      </c>
      <c r="J11" s="20">
        <f t="shared" si="7"/>
        <v>60</v>
      </c>
      <c r="K11" s="108">
        <v>750</v>
      </c>
      <c r="L11" s="110">
        <f t="shared" si="0"/>
        <v>45000</v>
      </c>
      <c r="M11" s="97">
        <v>15</v>
      </c>
      <c r="N11" s="110">
        <f t="shared" si="1"/>
        <v>11250</v>
      </c>
      <c r="O11" s="97">
        <v>15</v>
      </c>
      <c r="P11" s="110">
        <f t="shared" si="2"/>
        <v>11250</v>
      </c>
      <c r="Q11" s="97">
        <v>15</v>
      </c>
      <c r="R11" s="110">
        <f t="shared" si="3"/>
        <v>11250</v>
      </c>
      <c r="S11" s="97">
        <v>15</v>
      </c>
      <c r="T11" s="110">
        <f t="shared" si="4"/>
        <v>11250</v>
      </c>
      <c r="U11" s="20">
        <f t="shared" si="5"/>
        <v>60</v>
      </c>
      <c r="V11" s="130">
        <f t="shared" si="6"/>
        <v>45000</v>
      </c>
    </row>
    <row r="12" spans="1:22" ht="24" x14ac:dyDescent="0.55000000000000004">
      <c r="A12" s="19">
        <v>7</v>
      </c>
      <c r="B12" s="96" t="s">
        <v>1171</v>
      </c>
      <c r="C12" s="96">
        <v>1</v>
      </c>
      <c r="D12" s="96" t="s">
        <v>1141</v>
      </c>
      <c r="E12" s="96">
        <v>237</v>
      </c>
      <c r="F12" s="97">
        <v>180</v>
      </c>
      <c r="G12" s="97">
        <v>146</v>
      </c>
      <c r="H12" s="97">
        <v>160</v>
      </c>
      <c r="I12" s="96">
        <v>50</v>
      </c>
      <c r="J12" s="20">
        <f t="shared" si="7"/>
        <v>110</v>
      </c>
      <c r="K12" s="108">
        <v>90</v>
      </c>
      <c r="L12" s="110">
        <f t="shared" si="0"/>
        <v>9900</v>
      </c>
      <c r="M12" s="97">
        <v>0</v>
      </c>
      <c r="N12" s="110">
        <f t="shared" si="1"/>
        <v>0</v>
      </c>
      <c r="O12" s="97">
        <v>40</v>
      </c>
      <c r="P12" s="110">
        <f t="shared" si="2"/>
        <v>3600</v>
      </c>
      <c r="Q12" s="97">
        <v>40</v>
      </c>
      <c r="R12" s="110">
        <f t="shared" si="3"/>
        <v>3600</v>
      </c>
      <c r="S12" s="97">
        <v>30</v>
      </c>
      <c r="T12" s="110">
        <f t="shared" si="4"/>
        <v>2700</v>
      </c>
      <c r="U12" s="20">
        <f t="shared" si="5"/>
        <v>110</v>
      </c>
      <c r="V12" s="130">
        <f t="shared" si="6"/>
        <v>9900</v>
      </c>
    </row>
    <row r="13" spans="1:22" ht="24" x14ac:dyDescent="0.55000000000000004">
      <c r="A13" s="19">
        <v>8</v>
      </c>
      <c r="B13" s="96" t="s">
        <v>1172</v>
      </c>
      <c r="C13" s="96">
        <v>500</v>
      </c>
      <c r="D13" s="96" t="s">
        <v>1139</v>
      </c>
      <c r="E13" s="96">
        <v>53</v>
      </c>
      <c r="F13" s="97">
        <v>22</v>
      </c>
      <c r="G13" s="97">
        <v>18</v>
      </c>
      <c r="H13" s="97">
        <v>20</v>
      </c>
      <c r="I13" s="96">
        <v>0</v>
      </c>
      <c r="J13" s="20">
        <f t="shared" si="7"/>
        <v>20</v>
      </c>
      <c r="K13" s="108">
        <v>140</v>
      </c>
      <c r="L13" s="110">
        <f t="shared" si="0"/>
        <v>2800</v>
      </c>
      <c r="M13" s="97">
        <v>5</v>
      </c>
      <c r="N13" s="110">
        <f t="shared" si="1"/>
        <v>700</v>
      </c>
      <c r="O13" s="97">
        <v>5</v>
      </c>
      <c r="P13" s="110">
        <f t="shared" si="2"/>
        <v>700</v>
      </c>
      <c r="Q13" s="97">
        <v>5</v>
      </c>
      <c r="R13" s="110">
        <f t="shared" si="3"/>
        <v>700</v>
      </c>
      <c r="S13" s="97">
        <v>5</v>
      </c>
      <c r="T13" s="110">
        <f t="shared" si="4"/>
        <v>700</v>
      </c>
      <c r="U13" s="20">
        <f t="shared" si="5"/>
        <v>20</v>
      </c>
      <c r="V13" s="130">
        <f t="shared" si="6"/>
        <v>2800</v>
      </c>
    </row>
    <row r="14" spans="1:22" ht="24" x14ac:dyDescent="0.55000000000000004">
      <c r="A14" s="19">
        <v>9</v>
      </c>
      <c r="B14" s="96" t="s">
        <v>1173</v>
      </c>
      <c r="C14" s="96">
        <v>1</v>
      </c>
      <c r="D14" s="96" t="s">
        <v>1140</v>
      </c>
      <c r="E14" s="96">
        <v>21</v>
      </c>
      <c r="F14" s="97">
        <v>60</v>
      </c>
      <c r="G14" s="97">
        <v>45</v>
      </c>
      <c r="H14" s="97">
        <v>60</v>
      </c>
      <c r="I14" s="96">
        <v>0</v>
      </c>
      <c r="J14" s="20">
        <f t="shared" si="7"/>
        <v>60</v>
      </c>
      <c r="K14" s="108">
        <v>420</v>
      </c>
      <c r="L14" s="110">
        <f t="shared" si="0"/>
        <v>25200</v>
      </c>
      <c r="M14" s="97">
        <v>20</v>
      </c>
      <c r="N14" s="110">
        <f t="shared" si="1"/>
        <v>8400</v>
      </c>
      <c r="O14" s="97">
        <v>20</v>
      </c>
      <c r="P14" s="110">
        <f t="shared" si="2"/>
        <v>8400</v>
      </c>
      <c r="Q14" s="97">
        <v>20</v>
      </c>
      <c r="R14" s="110">
        <f t="shared" si="3"/>
        <v>8400</v>
      </c>
      <c r="S14" s="97">
        <v>0</v>
      </c>
      <c r="T14" s="110">
        <f t="shared" si="4"/>
        <v>0</v>
      </c>
      <c r="U14" s="20">
        <f t="shared" si="5"/>
        <v>60</v>
      </c>
      <c r="V14" s="130">
        <f t="shared" si="6"/>
        <v>25200</v>
      </c>
    </row>
    <row r="15" spans="1:22" ht="24" x14ac:dyDescent="0.55000000000000004">
      <c r="A15" s="19">
        <v>10</v>
      </c>
      <c r="B15" s="96" t="s">
        <v>1174</v>
      </c>
      <c r="C15" s="96">
        <v>1</v>
      </c>
      <c r="D15" s="96" t="s">
        <v>1187</v>
      </c>
      <c r="E15" s="96">
        <v>72</v>
      </c>
      <c r="F15" s="97">
        <v>95</v>
      </c>
      <c r="G15" s="97">
        <v>87</v>
      </c>
      <c r="H15" s="97">
        <v>95</v>
      </c>
      <c r="I15" s="96">
        <v>35</v>
      </c>
      <c r="J15" s="20">
        <f t="shared" si="7"/>
        <v>60</v>
      </c>
      <c r="K15" s="108">
        <v>37.5</v>
      </c>
      <c r="L15" s="110">
        <f t="shared" si="0"/>
        <v>2250</v>
      </c>
      <c r="M15" s="97">
        <v>0</v>
      </c>
      <c r="N15" s="110">
        <f t="shared" si="1"/>
        <v>0</v>
      </c>
      <c r="O15" s="97">
        <v>20</v>
      </c>
      <c r="P15" s="110">
        <f t="shared" si="2"/>
        <v>750</v>
      </c>
      <c r="Q15" s="97">
        <v>20</v>
      </c>
      <c r="R15" s="110">
        <f t="shared" si="3"/>
        <v>750</v>
      </c>
      <c r="S15" s="97">
        <v>20</v>
      </c>
      <c r="T15" s="110">
        <f t="shared" si="4"/>
        <v>750</v>
      </c>
      <c r="U15" s="20">
        <f t="shared" si="5"/>
        <v>60</v>
      </c>
      <c r="V15" s="130">
        <f t="shared" si="6"/>
        <v>2250</v>
      </c>
    </row>
    <row r="16" spans="1:22" ht="24" x14ac:dyDescent="0.55000000000000004">
      <c r="A16" s="19">
        <v>11</v>
      </c>
      <c r="B16" s="96" t="s">
        <v>1175</v>
      </c>
      <c r="C16" s="96">
        <v>1</v>
      </c>
      <c r="D16" s="96" t="s">
        <v>1140</v>
      </c>
      <c r="E16" s="96">
        <v>216</v>
      </c>
      <c r="F16" s="97">
        <v>115</v>
      </c>
      <c r="G16" s="97">
        <v>105</v>
      </c>
      <c r="H16" s="97">
        <v>116</v>
      </c>
      <c r="I16" s="96">
        <v>24</v>
      </c>
      <c r="J16" s="20">
        <f t="shared" si="7"/>
        <v>92</v>
      </c>
      <c r="K16" s="108">
        <v>12.84</v>
      </c>
      <c r="L16" s="110">
        <f t="shared" si="0"/>
        <v>1181.28</v>
      </c>
      <c r="M16" s="97">
        <v>10</v>
      </c>
      <c r="N16" s="110">
        <f t="shared" si="1"/>
        <v>128.4</v>
      </c>
      <c r="O16" s="97">
        <v>30</v>
      </c>
      <c r="P16" s="110">
        <f t="shared" si="2"/>
        <v>385.2</v>
      </c>
      <c r="Q16" s="97">
        <v>30</v>
      </c>
      <c r="R16" s="110">
        <f t="shared" si="3"/>
        <v>385.2</v>
      </c>
      <c r="S16" s="97">
        <v>22</v>
      </c>
      <c r="T16" s="110">
        <f t="shared" si="4"/>
        <v>282.48</v>
      </c>
      <c r="U16" s="20">
        <f t="shared" si="5"/>
        <v>92</v>
      </c>
      <c r="V16" s="130">
        <f t="shared" si="6"/>
        <v>1181.28</v>
      </c>
    </row>
    <row r="17" spans="1:22" ht="24" x14ac:dyDescent="0.55000000000000004">
      <c r="A17" s="19">
        <v>12</v>
      </c>
      <c r="B17" s="96" t="s">
        <v>1176</v>
      </c>
      <c r="C17" s="96">
        <v>1</v>
      </c>
      <c r="D17" s="96" t="s">
        <v>1146</v>
      </c>
      <c r="E17" s="96">
        <v>132</v>
      </c>
      <c r="F17" s="97">
        <v>165</v>
      </c>
      <c r="G17" s="97">
        <v>167</v>
      </c>
      <c r="H17" s="97">
        <v>184</v>
      </c>
      <c r="I17" s="96">
        <v>67</v>
      </c>
      <c r="J17" s="20">
        <f t="shared" si="7"/>
        <v>117</v>
      </c>
      <c r="K17" s="108">
        <v>25</v>
      </c>
      <c r="L17" s="110">
        <f t="shared" si="0"/>
        <v>2925</v>
      </c>
      <c r="M17" s="97">
        <v>17</v>
      </c>
      <c r="N17" s="110">
        <f t="shared" si="1"/>
        <v>425</v>
      </c>
      <c r="O17" s="97">
        <v>30</v>
      </c>
      <c r="P17" s="110">
        <f t="shared" si="2"/>
        <v>750</v>
      </c>
      <c r="Q17" s="97">
        <v>30</v>
      </c>
      <c r="R17" s="110">
        <f t="shared" si="3"/>
        <v>750</v>
      </c>
      <c r="S17" s="97">
        <v>40</v>
      </c>
      <c r="T17" s="110">
        <f t="shared" si="4"/>
        <v>1000</v>
      </c>
      <c r="U17" s="20">
        <f t="shared" si="5"/>
        <v>117</v>
      </c>
      <c r="V17" s="130">
        <f t="shared" si="6"/>
        <v>2925</v>
      </c>
    </row>
    <row r="18" spans="1:22" ht="24" x14ac:dyDescent="0.55000000000000004">
      <c r="A18" s="19">
        <v>13</v>
      </c>
      <c r="B18" s="96" t="s">
        <v>1177</v>
      </c>
      <c r="C18" s="96">
        <v>500</v>
      </c>
      <c r="D18" s="96" t="s">
        <v>1145</v>
      </c>
      <c r="E18" s="96">
        <v>3</v>
      </c>
      <c r="F18" s="97">
        <v>3</v>
      </c>
      <c r="G18" s="97">
        <v>3</v>
      </c>
      <c r="H18" s="97">
        <v>3</v>
      </c>
      <c r="I18" s="96">
        <v>1</v>
      </c>
      <c r="J18" s="20">
        <f t="shared" si="7"/>
        <v>2</v>
      </c>
      <c r="K18" s="108">
        <v>305</v>
      </c>
      <c r="L18" s="110">
        <f t="shared" si="0"/>
        <v>610</v>
      </c>
      <c r="M18" s="97">
        <v>0</v>
      </c>
      <c r="N18" s="110">
        <f t="shared" si="1"/>
        <v>0</v>
      </c>
      <c r="O18" s="97">
        <v>1</v>
      </c>
      <c r="P18" s="110">
        <f t="shared" si="2"/>
        <v>305</v>
      </c>
      <c r="Q18" s="97">
        <v>1</v>
      </c>
      <c r="R18" s="110">
        <f t="shared" si="3"/>
        <v>305</v>
      </c>
      <c r="S18" s="97">
        <v>0</v>
      </c>
      <c r="T18" s="110">
        <f t="shared" si="4"/>
        <v>0</v>
      </c>
      <c r="U18" s="20">
        <f t="shared" si="5"/>
        <v>2</v>
      </c>
      <c r="V18" s="130">
        <f t="shared" si="6"/>
        <v>610</v>
      </c>
    </row>
    <row r="19" spans="1:22" ht="24" x14ac:dyDescent="0.55000000000000004">
      <c r="A19" s="19">
        <v>14</v>
      </c>
      <c r="B19" s="96" t="s">
        <v>1178</v>
      </c>
      <c r="C19" s="96">
        <v>1</v>
      </c>
      <c r="D19" s="96" t="s">
        <v>1158</v>
      </c>
      <c r="E19" s="96">
        <v>18</v>
      </c>
      <c r="F19" s="97">
        <v>18</v>
      </c>
      <c r="G19" s="97">
        <v>6</v>
      </c>
      <c r="H19" s="97">
        <v>15</v>
      </c>
      <c r="I19" s="96">
        <v>15</v>
      </c>
      <c r="J19" s="20">
        <f t="shared" si="7"/>
        <v>0</v>
      </c>
      <c r="K19" s="108">
        <v>32.1</v>
      </c>
      <c r="L19" s="110">
        <f t="shared" si="0"/>
        <v>0</v>
      </c>
      <c r="M19" s="97">
        <v>0</v>
      </c>
      <c r="N19" s="110">
        <f t="shared" si="1"/>
        <v>0</v>
      </c>
      <c r="O19" s="97">
        <v>0</v>
      </c>
      <c r="P19" s="110">
        <f t="shared" si="2"/>
        <v>0</v>
      </c>
      <c r="Q19" s="97">
        <v>0</v>
      </c>
      <c r="R19" s="110">
        <f t="shared" si="3"/>
        <v>0</v>
      </c>
      <c r="S19" s="97">
        <v>0</v>
      </c>
      <c r="T19" s="110">
        <f t="shared" si="4"/>
        <v>0</v>
      </c>
      <c r="U19" s="20">
        <f t="shared" si="5"/>
        <v>0</v>
      </c>
      <c r="V19" s="130">
        <f t="shared" si="6"/>
        <v>0</v>
      </c>
    </row>
    <row r="20" spans="1:22" ht="24" x14ac:dyDescent="0.55000000000000004">
      <c r="A20" s="19">
        <v>15</v>
      </c>
      <c r="B20" s="96" t="s">
        <v>1179</v>
      </c>
      <c r="C20" s="96">
        <v>1</v>
      </c>
      <c r="D20" s="96" t="s">
        <v>1137</v>
      </c>
      <c r="E20" s="96">
        <v>50</v>
      </c>
      <c r="F20" s="97">
        <v>0</v>
      </c>
      <c r="G20" s="97">
        <v>0</v>
      </c>
      <c r="H20" s="97">
        <v>50</v>
      </c>
      <c r="I20" s="96">
        <v>50</v>
      </c>
      <c r="J20" s="20">
        <f t="shared" si="7"/>
        <v>0</v>
      </c>
      <c r="K20" s="108">
        <v>2.94</v>
      </c>
      <c r="L20" s="110">
        <f t="shared" si="0"/>
        <v>0</v>
      </c>
      <c r="M20" s="97">
        <v>0</v>
      </c>
      <c r="N20" s="110">
        <f t="shared" ref="N20:N25" si="8">M19*K20</f>
        <v>0</v>
      </c>
      <c r="O20" s="97">
        <v>0</v>
      </c>
      <c r="P20" s="110">
        <f t="shared" si="2"/>
        <v>0</v>
      </c>
      <c r="Q20" s="97">
        <v>0</v>
      </c>
      <c r="R20" s="110">
        <f t="shared" si="3"/>
        <v>0</v>
      </c>
      <c r="S20" s="97">
        <v>0</v>
      </c>
      <c r="T20" s="110">
        <f t="shared" si="4"/>
        <v>0</v>
      </c>
      <c r="U20" s="20">
        <f t="shared" si="5"/>
        <v>0</v>
      </c>
      <c r="V20" s="130">
        <f t="shared" si="6"/>
        <v>0</v>
      </c>
    </row>
    <row r="21" spans="1:22" ht="24" x14ac:dyDescent="0.55000000000000004">
      <c r="A21" s="19">
        <v>16</v>
      </c>
      <c r="B21" s="96" t="s">
        <v>1180</v>
      </c>
      <c r="C21" s="96">
        <v>12</v>
      </c>
      <c r="D21" s="96" t="s">
        <v>1143</v>
      </c>
      <c r="E21" s="96">
        <v>95</v>
      </c>
      <c r="F21" s="97">
        <v>40</v>
      </c>
      <c r="G21" s="97">
        <v>64</v>
      </c>
      <c r="H21" s="97">
        <v>70</v>
      </c>
      <c r="I21" s="96">
        <v>37</v>
      </c>
      <c r="J21" s="20">
        <f t="shared" si="7"/>
        <v>33</v>
      </c>
      <c r="K21" s="108">
        <v>69.55</v>
      </c>
      <c r="L21" s="110">
        <f t="shared" si="0"/>
        <v>2295.15</v>
      </c>
      <c r="M21" s="97">
        <v>0</v>
      </c>
      <c r="N21" s="110">
        <f t="shared" si="8"/>
        <v>0</v>
      </c>
      <c r="O21" s="97">
        <v>0</v>
      </c>
      <c r="P21" s="110">
        <f t="shared" si="2"/>
        <v>0</v>
      </c>
      <c r="Q21" s="97">
        <v>33</v>
      </c>
      <c r="R21" s="110">
        <f t="shared" si="3"/>
        <v>2295.15</v>
      </c>
      <c r="S21" s="97">
        <v>0</v>
      </c>
      <c r="T21" s="110">
        <f t="shared" si="4"/>
        <v>0</v>
      </c>
      <c r="U21" s="20">
        <f t="shared" si="5"/>
        <v>33</v>
      </c>
      <c r="V21" s="130">
        <f t="shared" si="6"/>
        <v>2295.15</v>
      </c>
    </row>
    <row r="22" spans="1:22" ht="24" x14ac:dyDescent="0.55000000000000004">
      <c r="A22" s="19">
        <v>17</v>
      </c>
      <c r="B22" s="96" t="s">
        <v>1181</v>
      </c>
      <c r="C22" s="96">
        <v>1</v>
      </c>
      <c r="D22" s="96" t="s">
        <v>1188</v>
      </c>
      <c r="E22" s="96">
        <v>730</v>
      </c>
      <c r="F22" s="97">
        <v>830</v>
      </c>
      <c r="G22" s="97">
        <v>950</v>
      </c>
      <c r="H22" s="97">
        <v>1050</v>
      </c>
      <c r="I22" s="96">
        <v>220</v>
      </c>
      <c r="J22" s="20">
        <f t="shared" si="7"/>
        <v>830</v>
      </c>
      <c r="K22" s="108">
        <v>13.38</v>
      </c>
      <c r="L22" s="110">
        <f t="shared" si="0"/>
        <v>11105.400000000001</v>
      </c>
      <c r="M22" s="97">
        <v>0</v>
      </c>
      <c r="N22" s="110">
        <f t="shared" si="8"/>
        <v>0</v>
      </c>
      <c r="O22" s="97">
        <v>300</v>
      </c>
      <c r="P22" s="110">
        <f t="shared" si="2"/>
        <v>4014.0000000000005</v>
      </c>
      <c r="Q22" s="97">
        <v>300</v>
      </c>
      <c r="R22" s="110">
        <f t="shared" si="3"/>
        <v>4014.0000000000005</v>
      </c>
      <c r="S22" s="97">
        <v>230</v>
      </c>
      <c r="T22" s="110">
        <f t="shared" si="4"/>
        <v>3077.4</v>
      </c>
      <c r="U22" s="20">
        <f t="shared" si="5"/>
        <v>830</v>
      </c>
      <c r="V22" s="130">
        <f t="shared" si="6"/>
        <v>11105.400000000001</v>
      </c>
    </row>
    <row r="23" spans="1:22" ht="24" x14ac:dyDescent="0.55000000000000004">
      <c r="A23" s="19">
        <v>18</v>
      </c>
      <c r="B23" s="96" t="s">
        <v>1182</v>
      </c>
      <c r="C23" s="96">
        <v>1000</v>
      </c>
      <c r="D23" s="96" t="s">
        <v>1143</v>
      </c>
      <c r="E23" s="96">
        <v>41</v>
      </c>
      <c r="F23" s="97">
        <v>30</v>
      </c>
      <c r="G23" s="97">
        <v>18</v>
      </c>
      <c r="H23" s="97">
        <v>20</v>
      </c>
      <c r="I23" s="96">
        <v>5</v>
      </c>
      <c r="J23" s="20">
        <f t="shared" si="7"/>
        <v>15</v>
      </c>
      <c r="K23" s="108">
        <v>310</v>
      </c>
      <c r="L23" s="110">
        <f t="shared" si="0"/>
        <v>4650</v>
      </c>
      <c r="M23" s="97">
        <v>0</v>
      </c>
      <c r="N23" s="110">
        <f t="shared" si="8"/>
        <v>0</v>
      </c>
      <c r="O23" s="97">
        <v>5</v>
      </c>
      <c r="P23" s="110">
        <f t="shared" si="2"/>
        <v>1550</v>
      </c>
      <c r="Q23" s="97">
        <v>5</v>
      </c>
      <c r="R23" s="110">
        <f t="shared" si="3"/>
        <v>1550</v>
      </c>
      <c r="S23" s="97">
        <v>5</v>
      </c>
      <c r="T23" s="110">
        <f t="shared" si="4"/>
        <v>1550</v>
      </c>
      <c r="U23" s="20">
        <f t="shared" si="5"/>
        <v>15</v>
      </c>
      <c r="V23" s="130">
        <f t="shared" si="6"/>
        <v>4650</v>
      </c>
    </row>
    <row r="24" spans="1:22" ht="24" x14ac:dyDescent="0.55000000000000004">
      <c r="A24" s="19">
        <v>19</v>
      </c>
      <c r="B24" s="96" t="s">
        <v>1183</v>
      </c>
      <c r="C24" s="96">
        <v>1</v>
      </c>
      <c r="D24" s="96" t="s">
        <v>1142</v>
      </c>
      <c r="E24" s="96">
        <v>20</v>
      </c>
      <c r="F24" s="97">
        <v>20</v>
      </c>
      <c r="G24" s="97">
        <v>11</v>
      </c>
      <c r="H24" s="97">
        <v>15</v>
      </c>
      <c r="I24" s="96">
        <v>10</v>
      </c>
      <c r="J24" s="20">
        <f t="shared" si="7"/>
        <v>5</v>
      </c>
      <c r="K24" s="108">
        <v>5.5</v>
      </c>
      <c r="L24" s="110">
        <f t="shared" si="0"/>
        <v>27.5</v>
      </c>
      <c r="M24" s="97">
        <v>0</v>
      </c>
      <c r="N24" s="110">
        <f t="shared" si="8"/>
        <v>0</v>
      </c>
      <c r="O24" s="97">
        <v>5</v>
      </c>
      <c r="P24" s="110">
        <f t="shared" si="2"/>
        <v>27.5</v>
      </c>
      <c r="Q24" s="97">
        <v>0</v>
      </c>
      <c r="R24" s="110">
        <f t="shared" si="3"/>
        <v>0</v>
      </c>
      <c r="S24" s="97">
        <v>0</v>
      </c>
      <c r="T24" s="110">
        <f t="shared" si="4"/>
        <v>0</v>
      </c>
      <c r="U24" s="20">
        <f t="shared" si="5"/>
        <v>5</v>
      </c>
      <c r="V24" s="130">
        <f t="shared" si="6"/>
        <v>27.5</v>
      </c>
    </row>
    <row r="25" spans="1:22" ht="24" x14ac:dyDescent="0.55000000000000004">
      <c r="A25" s="19">
        <v>20</v>
      </c>
      <c r="B25" s="96" t="s">
        <v>1184</v>
      </c>
      <c r="C25" s="96">
        <v>500</v>
      </c>
      <c r="D25" s="96" t="s">
        <v>1143</v>
      </c>
      <c r="E25" s="96">
        <v>49</v>
      </c>
      <c r="F25" s="97">
        <v>45</v>
      </c>
      <c r="G25" s="97">
        <v>22</v>
      </c>
      <c r="H25" s="97">
        <v>24</v>
      </c>
      <c r="I25" s="96">
        <v>21</v>
      </c>
      <c r="J25" s="20">
        <f t="shared" si="7"/>
        <v>3</v>
      </c>
      <c r="K25" s="108">
        <v>125</v>
      </c>
      <c r="L25" s="110">
        <f t="shared" si="0"/>
        <v>375</v>
      </c>
      <c r="M25" s="97">
        <v>0</v>
      </c>
      <c r="N25" s="110">
        <f t="shared" si="8"/>
        <v>0</v>
      </c>
      <c r="O25" s="97">
        <v>0</v>
      </c>
      <c r="P25" s="110">
        <f t="shared" si="2"/>
        <v>0</v>
      </c>
      <c r="Q25" s="97">
        <v>3</v>
      </c>
      <c r="R25" s="110">
        <f t="shared" si="3"/>
        <v>375</v>
      </c>
      <c r="S25" s="97">
        <v>0</v>
      </c>
      <c r="T25" s="110">
        <f t="shared" si="4"/>
        <v>0</v>
      </c>
      <c r="U25" s="20">
        <f t="shared" si="5"/>
        <v>3</v>
      </c>
      <c r="V25" s="130">
        <f t="shared" si="6"/>
        <v>375</v>
      </c>
    </row>
    <row r="26" spans="1:22" ht="27.75" x14ac:dyDescent="0.65">
      <c r="A26" s="19">
        <v>21</v>
      </c>
      <c r="B26" s="123" t="s">
        <v>1185</v>
      </c>
      <c r="C26" s="123">
        <v>1</v>
      </c>
      <c r="D26" s="123" t="s">
        <v>1140</v>
      </c>
      <c r="E26" s="123">
        <v>1350</v>
      </c>
      <c r="F26" s="125">
        <v>1150</v>
      </c>
      <c r="G26" s="125">
        <v>580</v>
      </c>
      <c r="H26" s="126">
        <v>640</v>
      </c>
      <c r="I26" s="123">
        <v>150</v>
      </c>
      <c r="J26" s="20">
        <f t="shared" si="7"/>
        <v>490</v>
      </c>
      <c r="K26" s="128">
        <v>6</v>
      </c>
      <c r="L26" s="129">
        <f>J26*K26</f>
        <v>2940</v>
      </c>
      <c r="M26" s="126">
        <v>100</v>
      </c>
      <c r="N26" s="129">
        <f>K26*M26</f>
        <v>600</v>
      </c>
      <c r="O26" s="126">
        <v>100</v>
      </c>
      <c r="P26" s="129">
        <f>K26*O26</f>
        <v>600</v>
      </c>
      <c r="Q26" s="126">
        <v>150</v>
      </c>
      <c r="R26" s="129">
        <f>K26*Q26</f>
        <v>900</v>
      </c>
      <c r="S26" s="126">
        <v>140</v>
      </c>
      <c r="T26" s="129">
        <f>K26*S26</f>
        <v>840</v>
      </c>
      <c r="U26" s="20">
        <f t="shared" si="5"/>
        <v>490</v>
      </c>
      <c r="V26" s="130">
        <f t="shared" si="6"/>
        <v>2940</v>
      </c>
    </row>
    <row r="27" spans="1:22" ht="27.75" x14ac:dyDescent="0.65">
      <c r="A27" s="19">
        <v>22</v>
      </c>
      <c r="B27" s="123" t="s">
        <v>787</v>
      </c>
      <c r="C27" s="123">
        <v>1</v>
      </c>
      <c r="D27" s="123" t="s">
        <v>1141</v>
      </c>
      <c r="E27" s="123">
        <v>5130</v>
      </c>
      <c r="F27" s="125">
        <v>5000</v>
      </c>
      <c r="G27" s="125">
        <v>2850</v>
      </c>
      <c r="H27" s="126">
        <v>3140</v>
      </c>
      <c r="I27" s="123">
        <v>200</v>
      </c>
      <c r="J27" s="20">
        <f t="shared" si="7"/>
        <v>2940</v>
      </c>
      <c r="K27" s="128">
        <v>13.8</v>
      </c>
      <c r="L27" s="129">
        <f>J27*K27</f>
        <v>40572</v>
      </c>
      <c r="M27" s="126">
        <v>550</v>
      </c>
      <c r="N27" s="129">
        <f>K27*M27</f>
        <v>7590</v>
      </c>
      <c r="O27" s="126">
        <v>750</v>
      </c>
      <c r="P27" s="129">
        <f>K27*O27</f>
        <v>10350</v>
      </c>
      <c r="Q27" s="126">
        <v>850</v>
      </c>
      <c r="R27" s="129">
        <f>K27*Q27</f>
        <v>11730</v>
      </c>
      <c r="S27" s="126">
        <v>790</v>
      </c>
      <c r="T27" s="129">
        <f>K27*S27</f>
        <v>10902</v>
      </c>
      <c r="U27" s="20">
        <f t="shared" si="5"/>
        <v>2940</v>
      </c>
      <c r="V27" s="130">
        <f t="shared" si="6"/>
        <v>40572</v>
      </c>
    </row>
    <row r="28" spans="1:22" ht="30.75" x14ac:dyDescent="0.7">
      <c r="A28" s="19">
        <v>23</v>
      </c>
      <c r="B28" s="124" t="s">
        <v>1186</v>
      </c>
      <c r="C28" s="123">
        <v>1</v>
      </c>
      <c r="D28" s="123" t="s">
        <v>1141</v>
      </c>
      <c r="E28" s="97">
        <v>2</v>
      </c>
      <c r="F28" s="97">
        <v>2</v>
      </c>
      <c r="G28" s="97">
        <v>2</v>
      </c>
      <c r="H28" s="97">
        <v>2</v>
      </c>
      <c r="I28" s="97">
        <v>1</v>
      </c>
      <c r="J28" s="20">
        <f t="shared" si="7"/>
        <v>1</v>
      </c>
      <c r="K28" s="110">
        <v>1070</v>
      </c>
      <c r="L28" s="110">
        <f>J28*K28</f>
        <v>1070</v>
      </c>
      <c r="M28" s="97">
        <v>0</v>
      </c>
      <c r="N28" s="110"/>
      <c r="O28" s="97">
        <v>0</v>
      </c>
      <c r="P28" s="110"/>
      <c r="Q28" s="97">
        <v>1</v>
      </c>
      <c r="R28" s="110">
        <v>1070</v>
      </c>
      <c r="S28" s="97">
        <v>0</v>
      </c>
      <c r="T28" s="110"/>
      <c r="U28" s="20">
        <f t="shared" si="5"/>
        <v>1</v>
      </c>
      <c r="V28" s="130">
        <f t="shared" si="6"/>
        <v>1070</v>
      </c>
    </row>
    <row r="29" spans="1:22" ht="27.75" x14ac:dyDescent="0.65">
      <c r="A29" s="19">
        <v>24</v>
      </c>
      <c r="B29" s="131" t="s">
        <v>1104</v>
      </c>
      <c r="C29" s="131">
        <v>1</v>
      </c>
      <c r="D29" s="131" t="s">
        <v>385</v>
      </c>
      <c r="E29" s="226" t="s">
        <v>1163</v>
      </c>
      <c r="F29" s="226"/>
      <c r="G29" s="132" t="s">
        <v>1164</v>
      </c>
      <c r="H29" s="131">
        <v>40</v>
      </c>
      <c r="I29" s="131">
        <v>0</v>
      </c>
      <c r="J29" s="20">
        <f t="shared" si="7"/>
        <v>40</v>
      </c>
      <c r="K29" s="133">
        <v>300</v>
      </c>
      <c r="L29" s="134">
        <f t="shared" ref="L29" si="9">K29*J29</f>
        <v>12000</v>
      </c>
      <c r="M29" s="131">
        <v>10</v>
      </c>
      <c r="N29" s="134">
        <f t="shared" ref="N29" si="10">K29*M29</f>
        <v>3000</v>
      </c>
      <c r="O29" s="131">
        <v>10</v>
      </c>
      <c r="P29" s="134">
        <f t="shared" ref="P29" si="11">K29*O29</f>
        <v>3000</v>
      </c>
      <c r="Q29" s="131">
        <v>10</v>
      </c>
      <c r="R29" s="134">
        <f t="shared" ref="R29" si="12">K29*Q29</f>
        <v>3000</v>
      </c>
      <c r="S29" s="131">
        <v>10</v>
      </c>
      <c r="T29" s="135">
        <f t="shared" ref="T29" si="13">S29*K29</f>
        <v>3000</v>
      </c>
      <c r="U29" s="20">
        <f t="shared" si="5"/>
        <v>40</v>
      </c>
      <c r="V29" s="130">
        <f t="shared" si="6"/>
        <v>12000</v>
      </c>
    </row>
    <row r="30" spans="1:22" ht="24" x14ac:dyDescent="0.55000000000000004">
      <c r="A30" s="17"/>
      <c r="B30" s="17"/>
      <c r="C30" s="17"/>
      <c r="D30" s="17"/>
      <c r="E30" s="17"/>
      <c r="F30" s="17"/>
      <c r="G30" s="17"/>
      <c r="H30" s="17"/>
      <c r="I30" s="17"/>
      <c r="J30" s="17">
        <f>COUNT(J6:J29)</f>
        <v>24</v>
      </c>
      <c r="K30" s="17"/>
      <c r="L30" s="17">
        <f>SUM(L6:L29)</f>
        <v>190876.33</v>
      </c>
      <c r="M30" s="14">
        <f>COUNT(M6:M29)</f>
        <v>23</v>
      </c>
      <c r="N30" s="14">
        <f>SUM(N6:N29)</f>
        <v>37913.4</v>
      </c>
      <c r="O30" s="14">
        <f>COUNT(O6:O29)</f>
        <v>23</v>
      </c>
      <c r="P30" s="14">
        <f>SUM(P6:P29)</f>
        <v>52346.7</v>
      </c>
      <c r="Q30" s="14">
        <f>COUNT(Q6:Q29)</f>
        <v>23</v>
      </c>
      <c r="R30" s="14">
        <f>SUM(R6:R29)</f>
        <v>58344.35</v>
      </c>
      <c r="S30" s="14">
        <f>COUNT(S6:S29)</f>
        <v>23</v>
      </c>
      <c r="T30" s="14">
        <f>SUM(T6:T29)</f>
        <v>42271.880000000005</v>
      </c>
      <c r="U30" s="136">
        <v>24</v>
      </c>
      <c r="V30" s="137">
        <f t="shared" ref="V30" si="14">N30+P30+R30+T30</f>
        <v>190876.33000000002</v>
      </c>
    </row>
  </sheetData>
  <mergeCells count="21">
    <mergeCell ref="H4:H5"/>
    <mergeCell ref="C1:L1"/>
    <mergeCell ref="M1:V1"/>
    <mergeCell ref="C2:L2"/>
    <mergeCell ref="M2:V2"/>
    <mergeCell ref="C3:L3"/>
    <mergeCell ref="M3:V3"/>
    <mergeCell ref="S4:T4"/>
    <mergeCell ref="U4:V4"/>
    <mergeCell ref="I4:I5"/>
    <mergeCell ref="J4:J5"/>
    <mergeCell ref="K4:K5"/>
    <mergeCell ref="M4:N4"/>
    <mergeCell ref="O4:P4"/>
    <mergeCell ref="Q4:R4"/>
    <mergeCell ref="E29:F29"/>
    <mergeCell ref="A4:A5"/>
    <mergeCell ref="B4:B5"/>
    <mergeCell ref="C4:C5"/>
    <mergeCell ref="D4:D5"/>
    <mergeCell ref="E4:G4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X344"/>
  <sheetViews>
    <sheetView topLeftCell="A331" workbookViewId="0">
      <selection activeCell="E10" sqref="E10"/>
    </sheetView>
  </sheetViews>
  <sheetFormatPr defaultColWidth="9" defaultRowHeight="14.25" x14ac:dyDescent="0.2"/>
  <cols>
    <col min="1" max="1" width="4.875" style="15" bestFit="1" customWidth="1"/>
    <col min="2" max="2" width="35.875" style="15" customWidth="1"/>
    <col min="3" max="3" width="8.875" style="15" bestFit="1" customWidth="1"/>
    <col min="4" max="4" width="9" style="15"/>
    <col min="5" max="5" width="15.375" style="15" customWidth="1"/>
    <col min="6" max="6" width="12.25" style="15" customWidth="1"/>
    <col min="7" max="7" width="12.375" style="15" customWidth="1"/>
    <col min="8" max="8" width="11.375" style="15" customWidth="1"/>
    <col min="9" max="9" width="9" style="15"/>
    <col min="10" max="10" width="12.375" style="15" customWidth="1"/>
    <col min="11" max="11" width="9" style="15"/>
    <col min="12" max="12" width="14.25" style="15" customWidth="1"/>
    <col min="13" max="13" width="9.75" style="15" bestFit="1" customWidth="1"/>
    <col min="14" max="14" width="11.875" style="15" customWidth="1"/>
    <col min="15" max="15" width="9.75" style="15" bestFit="1" customWidth="1"/>
    <col min="16" max="16" width="11.875" style="15" customWidth="1"/>
    <col min="17" max="17" width="9.75" style="15" bestFit="1" customWidth="1"/>
    <col min="18" max="18" width="11.875" style="15" customWidth="1"/>
    <col min="19" max="19" width="9.75" style="15" bestFit="1" customWidth="1"/>
    <col min="20" max="20" width="14.75" style="15" bestFit="1" customWidth="1"/>
    <col min="21" max="22" width="9" style="15"/>
    <col min="23" max="23" width="12.75" style="15" customWidth="1"/>
    <col min="24" max="16384" width="9" style="15"/>
  </cols>
  <sheetData>
    <row r="1" spans="1:20" ht="24" x14ac:dyDescent="0.55000000000000004">
      <c r="A1" s="16"/>
      <c r="B1" s="2"/>
      <c r="C1" s="209" t="s">
        <v>27</v>
      </c>
      <c r="D1" s="209"/>
      <c r="E1" s="209"/>
      <c r="F1" s="209"/>
      <c r="G1" s="209"/>
      <c r="H1" s="209"/>
      <c r="I1" s="209"/>
      <c r="J1" s="209"/>
      <c r="K1" s="209"/>
      <c r="L1" s="209"/>
      <c r="M1" s="209" t="str">
        <f>C1</f>
        <v>แผนปฏิบัติการจัดซื้อเวชภัณฑ์ ประเภทเวชภัณฑ์ที่มิใช่ยาและวัสดุการแพทย์ (เงินบำรุง)</v>
      </c>
      <c r="N1" s="209"/>
      <c r="O1" s="209"/>
      <c r="P1" s="209"/>
      <c r="Q1" s="209"/>
      <c r="R1" s="209"/>
      <c r="S1" s="209"/>
      <c r="T1" s="209"/>
    </row>
    <row r="2" spans="1:20" ht="24" x14ac:dyDescent="0.55000000000000004">
      <c r="A2" s="16"/>
      <c r="B2" s="2"/>
      <c r="C2" s="209" t="s">
        <v>773</v>
      </c>
      <c r="D2" s="209"/>
      <c r="E2" s="209"/>
      <c r="F2" s="209"/>
      <c r="G2" s="209"/>
      <c r="H2" s="209"/>
      <c r="I2" s="209"/>
      <c r="J2" s="209"/>
      <c r="K2" s="209"/>
      <c r="L2" s="209"/>
      <c r="M2" s="209" t="str">
        <f>C2</f>
        <v>โรงพยาบาล รัตภูมิ  จังหวัดสงขลา</v>
      </c>
      <c r="N2" s="209"/>
      <c r="O2" s="209"/>
      <c r="P2" s="209"/>
      <c r="Q2" s="209"/>
      <c r="R2" s="209"/>
      <c r="S2" s="209"/>
      <c r="T2" s="209"/>
    </row>
    <row r="3" spans="1:20" ht="24" x14ac:dyDescent="0.55000000000000004">
      <c r="A3" s="18"/>
      <c r="B3" s="2"/>
      <c r="C3" s="210" t="s">
        <v>34</v>
      </c>
      <c r="D3" s="210"/>
      <c r="E3" s="210"/>
      <c r="F3" s="210"/>
      <c r="G3" s="210"/>
      <c r="H3" s="210"/>
      <c r="I3" s="210"/>
      <c r="J3" s="210"/>
      <c r="K3" s="210"/>
      <c r="L3" s="210"/>
      <c r="M3" s="210" t="str">
        <f>C3</f>
        <v>ประจำปีงบประมาณ 2562</v>
      </c>
      <c r="N3" s="210"/>
      <c r="O3" s="210"/>
      <c r="P3" s="210"/>
      <c r="Q3" s="210"/>
      <c r="R3" s="210"/>
      <c r="S3" s="210"/>
      <c r="T3" s="210"/>
    </row>
    <row r="4" spans="1:20" s="21" customFormat="1" ht="21" customHeight="1" x14ac:dyDescent="0.2">
      <c r="A4" s="218" t="s">
        <v>0</v>
      </c>
      <c r="B4" s="219" t="s">
        <v>18</v>
      </c>
      <c r="C4" s="219" t="s">
        <v>19</v>
      </c>
      <c r="D4" s="219" t="s">
        <v>1</v>
      </c>
      <c r="E4" s="218" t="s">
        <v>2</v>
      </c>
      <c r="F4" s="218"/>
      <c r="G4" s="218"/>
      <c r="H4" s="221" t="s">
        <v>35</v>
      </c>
      <c r="I4" s="221" t="s">
        <v>3</v>
      </c>
      <c r="J4" s="221" t="s">
        <v>37</v>
      </c>
      <c r="K4" s="225" t="s">
        <v>4</v>
      </c>
      <c r="L4" s="29" t="s">
        <v>5</v>
      </c>
      <c r="M4" s="223" t="s">
        <v>20</v>
      </c>
      <c r="N4" s="224"/>
      <c r="O4" s="223" t="s">
        <v>21</v>
      </c>
      <c r="P4" s="224"/>
      <c r="Q4" s="223" t="s">
        <v>22</v>
      </c>
      <c r="R4" s="224"/>
      <c r="S4" s="223" t="s">
        <v>23</v>
      </c>
      <c r="T4" s="224"/>
    </row>
    <row r="5" spans="1:20" s="21" customFormat="1" ht="48" x14ac:dyDescent="0.2">
      <c r="A5" s="218"/>
      <c r="B5" s="220"/>
      <c r="C5" s="220"/>
      <c r="D5" s="220"/>
      <c r="E5" s="28" t="s">
        <v>6</v>
      </c>
      <c r="F5" s="28" t="s">
        <v>7</v>
      </c>
      <c r="G5" s="28" t="s">
        <v>33</v>
      </c>
      <c r="H5" s="222"/>
      <c r="I5" s="222"/>
      <c r="J5" s="222"/>
      <c r="K5" s="225"/>
      <c r="L5" s="30" t="s">
        <v>38</v>
      </c>
      <c r="M5" s="22" t="s">
        <v>24</v>
      </c>
      <c r="N5" s="26" t="s">
        <v>25</v>
      </c>
      <c r="O5" s="22" t="s">
        <v>24</v>
      </c>
      <c r="P5" s="26" t="s">
        <v>25</v>
      </c>
      <c r="Q5" s="22" t="s">
        <v>24</v>
      </c>
      <c r="R5" s="26" t="s">
        <v>25</v>
      </c>
      <c r="S5" s="22" t="s">
        <v>24</v>
      </c>
      <c r="T5" s="26" t="s">
        <v>25</v>
      </c>
    </row>
    <row r="6" spans="1:20" s="182" customFormat="1" ht="24" x14ac:dyDescent="0.55000000000000004">
      <c r="A6" s="77">
        <v>1</v>
      </c>
      <c r="B6" s="179" t="s">
        <v>233</v>
      </c>
      <c r="C6" s="180" t="s">
        <v>234</v>
      </c>
      <c r="D6" s="180" t="s">
        <v>235</v>
      </c>
      <c r="E6" s="51">
        <v>457</v>
      </c>
      <c r="F6" s="51">
        <v>393</v>
      </c>
      <c r="G6" s="51">
        <v>660</v>
      </c>
      <c r="H6" s="51">
        <v>800</v>
      </c>
      <c r="I6" s="51">
        <v>0</v>
      </c>
      <c r="J6" s="51">
        <f>H6-I6</f>
        <v>800</v>
      </c>
      <c r="K6" s="181">
        <v>78</v>
      </c>
      <c r="L6" s="52">
        <f>J6*K6</f>
        <v>62400</v>
      </c>
      <c r="M6" s="53">
        <v>200</v>
      </c>
      <c r="N6" s="52">
        <f>K6*M6</f>
        <v>15600</v>
      </c>
      <c r="O6" s="53">
        <v>200</v>
      </c>
      <c r="P6" s="52">
        <f>K6*O6</f>
        <v>15600</v>
      </c>
      <c r="Q6" s="53">
        <v>200</v>
      </c>
      <c r="R6" s="52">
        <f>K6*Q6</f>
        <v>15600</v>
      </c>
      <c r="S6" s="53">
        <v>200</v>
      </c>
      <c r="T6" s="52">
        <f>K6*S6</f>
        <v>15600</v>
      </c>
    </row>
    <row r="7" spans="1:20" s="182" customFormat="1" ht="24" x14ac:dyDescent="0.55000000000000004">
      <c r="A7" s="77">
        <v>2</v>
      </c>
      <c r="B7" s="179" t="s">
        <v>236</v>
      </c>
      <c r="C7" s="180" t="s">
        <v>234</v>
      </c>
      <c r="D7" s="180" t="s">
        <v>235</v>
      </c>
      <c r="E7" s="51">
        <v>1535</v>
      </c>
      <c r="F7" s="51">
        <v>1381</v>
      </c>
      <c r="G7" s="51">
        <v>1561</v>
      </c>
      <c r="H7" s="51">
        <v>1839</v>
      </c>
      <c r="I7" s="51">
        <v>39</v>
      </c>
      <c r="J7" s="51">
        <f t="shared" ref="J7:J74" si="0">H7-I7</f>
        <v>1800</v>
      </c>
      <c r="K7" s="181">
        <v>78</v>
      </c>
      <c r="L7" s="52">
        <f t="shared" ref="L7:L77" si="1">J7*K7</f>
        <v>140400</v>
      </c>
      <c r="M7" s="53">
        <v>450</v>
      </c>
      <c r="N7" s="52">
        <f t="shared" ref="N7:N78" si="2">K7*M7</f>
        <v>35100</v>
      </c>
      <c r="O7" s="53">
        <v>450</v>
      </c>
      <c r="P7" s="52">
        <f t="shared" ref="P7:P70" si="3">K7*O7</f>
        <v>35100</v>
      </c>
      <c r="Q7" s="53">
        <v>450</v>
      </c>
      <c r="R7" s="52">
        <f t="shared" ref="R7:R70" si="4">K7*Q7</f>
        <v>35100</v>
      </c>
      <c r="S7" s="53">
        <v>450</v>
      </c>
      <c r="T7" s="52">
        <f t="shared" ref="T7:T70" si="5">K7*S7</f>
        <v>35100</v>
      </c>
    </row>
    <row r="8" spans="1:20" s="182" customFormat="1" ht="24" x14ac:dyDescent="0.55000000000000004">
      <c r="A8" s="77">
        <v>3</v>
      </c>
      <c r="B8" s="179" t="s">
        <v>1571</v>
      </c>
      <c r="C8" s="180" t="s">
        <v>234</v>
      </c>
      <c r="D8" s="180" t="s">
        <v>235</v>
      </c>
      <c r="E8" s="51">
        <v>380</v>
      </c>
      <c r="F8" s="51">
        <v>399</v>
      </c>
      <c r="G8" s="51">
        <v>360</v>
      </c>
      <c r="H8" s="51">
        <v>500</v>
      </c>
      <c r="I8" s="51">
        <v>0</v>
      </c>
      <c r="J8" s="51">
        <f t="shared" si="0"/>
        <v>500</v>
      </c>
      <c r="K8" s="181">
        <v>78</v>
      </c>
      <c r="L8" s="52">
        <f t="shared" si="1"/>
        <v>39000</v>
      </c>
      <c r="M8" s="53">
        <v>125</v>
      </c>
      <c r="N8" s="52">
        <f t="shared" si="2"/>
        <v>9750</v>
      </c>
      <c r="O8" s="53">
        <v>125</v>
      </c>
      <c r="P8" s="52">
        <f t="shared" si="3"/>
        <v>9750</v>
      </c>
      <c r="Q8" s="53">
        <v>125</v>
      </c>
      <c r="R8" s="52">
        <f t="shared" si="4"/>
        <v>9750</v>
      </c>
      <c r="S8" s="53">
        <v>125</v>
      </c>
      <c r="T8" s="52">
        <f t="shared" si="5"/>
        <v>9750</v>
      </c>
    </row>
    <row r="9" spans="1:20" s="182" customFormat="1" ht="24" x14ac:dyDescent="0.55000000000000004">
      <c r="A9" s="77">
        <v>4</v>
      </c>
      <c r="B9" s="179" t="s">
        <v>1572</v>
      </c>
      <c r="C9" s="180" t="s">
        <v>234</v>
      </c>
      <c r="D9" s="180" t="s">
        <v>235</v>
      </c>
      <c r="E9" s="51">
        <v>34</v>
      </c>
      <c r="F9" s="51">
        <v>44</v>
      </c>
      <c r="G9" s="51">
        <v>36</v>
      </c>
      <c r="H9" s="51">
        <v>44</v>
      </c>
      <c r="I9" s="51">
        <v>4</v>
      </c>
      <c r="J9" s="51">
        <f t="shared" si="0"/>
        <v>40</v>
      </c>
      <c r="K9" s="181">
        <v>78</v>
      </c>
      <c r="L9" s="52">
        <f t="shared" si="1"/>
        <v>3120</v>
      </c>
      <c r="M9" s="53">
        <v>0</v>
      </c>
      <c r="N9" s="52">
        <f t="shared" si="2"/>
        <v>0</v>
      </c>
      <c r="O9" s="53">
        <v>20</v>
      </c>
      <c r="P9" s="52">
        <f t="shared" si="3"/>
        <v>1560</v>
      </c>
      <c r="Q9" s="53">
        <v>0</v>
      </c>
      <c r="R9" s="52">
        <f t="shared" si="4"/>
        <v>0</v>
      </c>
      <c r="S9" s="53">
        <v>20</v>
      </c>
      <c r="T9" s="52">
        <f t="shared" si="5"/>
        <v>1560</v>
      </c>
    </row>
    <row r="10" spans="1:20" s="182" customFormat="1" ht="24" x14ac:dyDescent="0.55000000000000004">
      <c r="A10" s="77">
        <v>5</v>
      </c>
      <c r="B10" s="179" t="s">
        <v>237</v>
      </c>
      <c r="C10" s="180" t="s">
        <v>238</v>
      </c>
      <c r="D10" s="180" t="s">
        <v>239</v>
      </c>
      <c r="E10" s="51">
        <v>45</v>
      </c>
      <c r="F10" s="51">
        <v>4</v>
      </c>
      <c r="G10" s="51">
        <v>6</v>
      </c>
      <c r="H10" s="51">
        <v>40</v>
      </c>
      <c r="I10" s="51">
        <v>15</v>
      </c>
      <c r="J10" s="51">
        <f t="shared" si="0"/>
        <v>25</v>
      </c>
      <c r="K10" s="181">
        <v>107</v>
      </c>
      <c r="L10" s="52">
        <f t="shared" si="1"/>
        <v>2675</v>
      </c>
      <c r="M10" s="53">
        <v>0</v>
      </c>
      <c r="N10" s="52">
        <f t="shared" si="2"/>
        <v>0</v>
      </c>
      <c r="O10" s="53">
        <v>25</v>
      </c>
      <c r="P10" s="52">
        <f t="shared" si="3"/>
        <v>2675</v>
      </c>
      <c r="Q10" s="53">
        <v>0</v>
      </c>
      <c r="R10" s="52">
        <f t="shared" si="4"/>
        <v>0</v>
      </c>
      <c r="S10" s="53">
        <v>0</v>
      </c>
      <c r="T10" s="52">
        <f t="shared" si="5"/>
        <v>0</v>
      </c>
    </row>
    <row r="11" spans="1:20" s="182" customFormat="1" ht="24" x14ac:dyDescent="0.55000000000000004">
      <c r="A11" s="77">
        <v>6</v>
      </c>
      <c r="B11" s="179" t="s">
        <v>240</v>
      </c>
      <c r="C11" s="180" t="s">
        <v>234</v>
      </c>
      <c r="D11" s="180" t="s">
        <v>235</v>
      </c>
      <c r="E11" s="51">
        <v>87</v>
      </c>
      <c r="F11" s="51">
        <v>70</v>
      </c>
      <c r="G11" s="51">
        <v>66</v>
      </c>
      <c r="H11" s="51">
        <v>86</v>
      </c>
      <c r="I11" s="51">
        <v>6</v>
      </c>
      <c r="J11" s="51">
        <f t="shared" si="0"/>
        <v>80</v>
      </c>
      <c r="K11" s="181">
        <v>850</v>
      </c>
      <c r="L11" s="52">
        <f t="shared" si="1"/>
        <v>68000</v>
      </c>
      <c r="M11" s="53">
        <v>20</v>
      </c>
      <c r="N11" s="52">
        <f t="shared" si="2"/>
        <v>17000</v>
      </c>
      <c r="O11" s="53">
        <v>20</v>
      </c>
      <c r="P11" s="52">
        <f t="shared" si="3"/>
        <v>17000</v>
      </c>
      <c r="Q11" s="53">
        <v>20</v>
      </c>
      <c r="R11" s="52">
        <f t="shared" si="4"/>
        <v>17000</v>
      </c>
      <c r="S11" s="53">
        <v>20</v>
      </c>
      <c r="T11" s="52">
        <f t="shared" si="5"/>
        <v>17000</v>
      </c>
    </row>
    <row r="12" spans="1:20" s="182" customFormat="1" ht="24" x14ac:dyDescent="0.55000000000000004">
      <c r="A12" s="77">
        <v>7</v>
      </c>
      <c r="B12" s="179" t="s">
        <v>241</v>
      </c>
      <c r="C12" s="180" t="s">
        <v>238</v>
      </c>
      <c r="D12" s="180" t="s">
        <v>242</v>
      </c>
      <c r="E12" s="51">
        <v>5700</v>
      </c>
      <c r="F12" s="51">
        <v>3150</v>
      </c>
      <c r="G12" s="51">
        <v>3700</v>
      </c>
      <c r="H12" s="51">
        <v>4300</v>
      </c>
      <c r="I12" s="51">
        <v>300</v>
      </c>
      <c r="J12" s="51">
        <f t="shared" si="0"/>
        <v>4000</v>
      </c>
      <c r="K12" s="181">
        <v>5</v>
      </c>
      <c r="L12" s="52">
        <f t="shared" si="1"/>
        <v>20000</v>
      </c>
      <c r="M12" s="53">
        <v>1000</v>
      </c>
      <c r="N12" s="52">
        <f t="shared" si="2"/>
        <v>5000</v>
      </c>
      <c r="O12" s="53">
        <v>1000</v>
      </c>
      <c r="P12" s="52">
        <f t="shared" si="3"/>
        <v>5000</v>
      </c>
      <c r="Q12" s="53">
        <v>1000</v>
      </c>
      <c r="R12" s="52">
        <f t="shared" si="4"/>
        <v>5000</v>
      </c>
      <c r="S12" s="53">
        <v>1000</v>
      </c>
      <c r="T12" s="52">
        <f t="shared" si="5"/>
        <v>5000</v>
      </c>
    </row>
    <row r="13" spans="1:20" s="182" customFormat="1" ht="24" x14ac:dyDescent="0.55000000000000004">
      <c r="A13" s="77">
        <v>8</v>
      </c>
      <c r="B13" s="179" t="s">
        <v>243</v>
      </c>
      <c r="C13" s="180" t="s">
        <v>234</v>
      </c>
      <c r="D13" s="180" t="s">
        <v>235</v>
      </c>
      <c r="E13" s="51">
        <v>9</v>
      </c>
      <c r="F13" s="51">
        <v>8</v>
      </c>
      <c r="G13" s="51">
        <v>8</v>
      </c>
      <c r="H13" s="51">
        <v>16</v>
      </c>
      <c r="I13" s="51">
        <v>6</v>
      </c>
      <c r="J13" s="51">
        <f t="shared" si="0"/>
        <v>10</v>
      </c>
      <c r="K13" s="181">
        <v>235</v>
      </c>
      <c r="L13" s="52">
        <f t="shared" si="1"/>
        <v>2350</v>
      </c>
      <c r="M13" s="53">
        <v>0</v>
      </c>
      <c r="N13" s="52">
        <f t="shared" si="2"/>
        <v>0</v>
      </c>
      <c r="O13" s="53">
        <v>10</v>
      </c>
      <c r="P13" s="52">
        <f t="shared" si="3"/>
        <v>2350</v>
      </c>
      <c r="Q13" s="53">
        <v>0</v>
      </c>
      <c r="R13" s="52">
        <f t="shared" si="4"/>
        <v>0</v>
      </c>
      <c r="S13" s="53">
        <v>0</v>
      </c>
      <c r="T13" s="52">
        <f t="shared" si="5"/>
        <v>0</v>
      </c>
    </row>
    <row r="14" spans="1:20" s="182" customFormat="1" ht="24" x14ac:dyDescent="0.55000000000000004">
      <c r="A14" s="77">
        <v>9</v>
      </c>
      <c r="B14" s="179" t="s">
        <v>244</v>
      </c>
      <c r="C14" s="180" t="s">
        <v>234</v>
      </c>
      <c r="D14" s="180" t="s">
        <v>235</v>
      </c>
      <c r="E14" s="51">
        <v>8</v>
      </c>
      <c r="F14" s="51">
        <v>7</v>
      </c>
      <c r="G14" s="51">
        <v>9</v>
      </c>
      <c r="H14" s="51">
        <v>16</v>
      </c>
      <c r="I14" s="51">
        <v>6</v>
      </c>
      <c r="J14" s="51">
        <f>H14-I14</f>
        <v>10</v>
      </c>
      <c r="K14" s="181">
        <v>235</v>
      </c>
      <c r="L14" s="52">
        <f t="shared" si="1"/>
        <v>2350</v>
      </c>
      <c r="M14" s="53">
        <v>0</v>
      </c>
      <c r="N14" s="52">
        <f t="shared" si="2"/>
        <v>0</v>
      </c>
      <c r="O14" s="53">
        <v>10</v>
      </c>
      <c r="P14" s="52">
        <f t="shared" si="3"/>
        <v>2350</v>
      </c>
      <c r="Q14" s="53">
        <v>0</v>
      </c>
      <c r="R14" s="52">
        <f t="shared" si="4"/>
        <v>0</v>
      </c>
      <c r="S14" s="53">
        <v>0</v>
      </c>
      <c r="T14" s="52">
        <f t="shared" si="5"/>
        <v>0</v>
      </c>
    </row>
    <row r="15" spans="1:20" s="182" customFormat="1" ht="24" x14ac:dyDescent="0.55000000000000004">
      <c r="A15" s="77">
        <v>10</v>
      </c>
      <c r="B15" s="179" t="s">
        <v>245</v>
      </c>
      <c r="C15" s="180" t="s">
        <v>234</v>
      </c>
      <c r="D15" s="180" t="s">
        <v>235</v>
      </c>
      <c r="E15" s="51">
        <v>35</v>
      </c>
      <c r="F15" s="51">
        <v>33</v>
      </c>
      <c r="G15" s="51">
        <v>38</v>
      </c>
      <c r="H15" s="51">
        <v>53</v>
      </c>
      <c r="I15" s="51">
        <v>3</v>
      </c>
      <c r="J15" s="51">
        <f t="shared" si="0"/>
        <v>50</v>
      </c>
      <c r="K15" s="181">
        <v>255</v>
      </c>
      <c r="L15" s="52">
        <f t="shared" si="1"/>
        <v>12750</v>
      </c>
      <c r="M15" s="53">
        <v>20</v>
      </c>
      <c r="N15" s="52">
        <f t="shared" si="2"/>
        <v>5100</v>
      </c>
      <c r="O15" s="53">
        <v>0</v>
      </c>
      <c r="P15" s="52">
        <f t="shared" si="3"/>
        <v>0</v>
      </c>
      <c r="Q15" s="53">
        <v>20</v>
      </c>
      <c r="R15" s="52">
        <f t="shared" si="4"/>
        <v>5100</v>
      </c>
      <c r="S15" s="53">
        <v>10</v>
      </c>
      <c r="T15" s="52">
        <f t="shared" si="5"/>
        <v>2550</v>
      </c>
    </row>
    <row r="16" spans="1:20" s="182" customFormat="1" ht="24" x14ac:dyDescent="0.55000000000000004">
      <c r="A16" s="77">
        <v>11</v>
      </c>
      <c r="B16" s="179" t="s">
        <v>246</v>
      </c>
      <c r="C16" s="180" t="s">
        <v>234</v>
      </c>
      <c r="D16" s="180" t="s">
        <v>235</v>
      </c>
      <c r="E16" s="51">
        <v>2</v>
      </c>
      <c r="F16" s="51">
        <v>3</v>
      </c>
      <c r="G16" s="51">
        <v>5</v>
      </c>
      <c r="H16" s="51">
        <v>8</v>
      </c>
      <c r="I16" s="51">
        <v>0</v>
      </c>
      <c r="J16" s="51">
        <f t="shared" si="0"/>
        <v>8</v>
      </c>
      <c r="K16" s="181">
        <v>350</v>
      </c>
      <c r="L16" s="52">
        <f t="shared" si="1"/>
        <v>2800</v>
      </c>
      <c r="M16" s="53">
        <v>2</v>
      </c>
      <c r="N16" s="52">
        <f t="shared" si="2"/>
        <v>700</v>
      </c>
      <c r="O16" s="53">
        <v>2</v>
      </c>
      <c r="P16" s="52">
        <f t="shared" si="3"/>
        <v>700</v>
      </c>
      <c r="Q16" s="53">
        <v>2</v>
      </c>
      <c r="R16" s="52">
        <f t="shared" si="4"/>
        <v>700</v>
      </c>
      <c r="S16" s="53">
        <v>2</v>
      </c>
      <c r="T16" s="52">
        <f t="shared" si="5"/>
        <v>700</v>
      </c>
    </row>
    <row r="17" spans="1:20" s="182" customFormat="1" ht="24" x14ac:dyDescent="0.55000000000000004">
      <c r="A17" s="77">
        <v>12</v>
      </c>
      <c r="B17" s="179" t="s">
        <v>247</v>
      </c>
      <c r="C17" s="180" t="s">
        <v>238</v>
      </c>
      <c r="D17" s="180" t="s">
        <v>248</v>
      </c>
      <c r="E17" s="51">
        <v>104</v>
      </c>
      <c r="F17" s="51">
        <v>100</v>
      </c>
      <c r="G17" s="51">
        <v>177</v>
      </c>
      <c r="H17" s="51">
        <v>233</v>
      </c>
      <c r="I17" s="51">
        <v>33</v>
      </c>
      <c r="J17" s="51">
        <f t="shared" si="0"/>
        <v>200</v>
      </c>
      <c r="K17" s="181">
        <v>16.05</v>
      </c>
      <c r="L17" s="52">
        <f t="shared" si="1"/>
        <v>3210</v>
      </c>
      <c r="M17" s="53">
        <v>50</v>
      </c>
      <c r="N17" s="52">
        <f t="shared" si="2"/>
        <v>802.5</v>
      </c>
      <c r="O17" s="53">
        <v>50</v>
      </c>
      <c r="P17" s="52">
        <f t="shared" si="3"/>
        <v>802.5</v>
      </c>
      <c r="Q17" s="53">
        <v>50</v>
      </c>
      <c r="R17" s="52">
        <f t="shared" si="4"/>
        <v>802.5</v>
      </c>
      <c r="S17" s="53">
        <v>50</v>
      </c>
      <c r="T17" s="52">
        <f t="shared" si="5"/>
        <v>802.5</v>
      </c>
    </row>
    <row r="18" spans="1:20" s="182" customFormat="1" ht="24" x14ac:dyDescent="0.55000000000000004">
      <c r="A18" s="77">
        <v>13</v>
      </c>
      <c r="B18" s="179" t="s">
        <v>249</v>
      </c>
      <c r="C18" s="180" t="s">
        <v>238</v>
      </c>
      <c r="D18" s="180" t="s">
        <v>248</v>
      </c>
      <c r="E18" s="51">
        <v>100</v>
      </c>
      <c r="F18" s="51">
        <v>21</v>
      </c>
      <c r="G18" s="51">
        <v>21</v>
      </c>
      <c r="H18" s="51">
        <v>64</v>
      </c>
      <c r="I18" s="51">
        <v>44</v>
      </c>
      <c r="J18" s="51">
        <f t="shared" si="0"/>
        <v>20</v>
      </c>
      <c r="K18" s="181">
        <v>16.05</v>
      </c>
      <c r="L18" s="52">
        <f t="shared" si="1"/>
        <v>321</v>
      </c>
      <c r="M18" s="53">
        <v>0</v>
      </c>
      <c r="N18" s="52">
        <f t="shared" si="2"/>
        <v>0</v>
      </c>
      <c r="O18" s="53">
        <v>0</v>
      </c>
      <c r="P18" s="52">
        <f t="shared" si="3"/>
        <v>0</v>
      </c>
      <c r="Q18" s="53">
        <v>20</v>
      </c>
      <c r="R18" s="52">
        <f t="shared" si="4"/>
        <v>321</v>
      </c>
      <c r="S18" s="53">
        <v>0</v>
      </c>
      <c r="T18" s="52">
        <f t="shared" si="5"/>
        <v>0</v>
      </c>
    </row>
    <row r="19" spans="1:20" s="182" customFormat="1" ht="24" x14ac:dyDescent="0.55000000000000004">
      <c r="A19" s="77">
        <v>14</v>
      </c>
      <c r="B19" s="179" t="s">
        <v>250</v>
      </c>
      <c r="C19" s="180" t="s">
        <v>251</v>
      </c>
      <c r="D19" s="180" t="s">
        <v>242</v>
      </c>
      <c r="E19" s="51">
        <v>0</v>
      </c>
      <c r="F19" s="51">
        <v>0</v>
      </c>
      <c r="G19" s="51">
        <v>0</v>
      </c>
      <c r="H19" s="51">
        <v>10</v>
      </c>
      <c r="I19" s="51">
        <v>0</v>
      </c>
      <c r="J19" s="51">
        <f>H19-I19</f>
        <v>10</v>
      </c>
      <c r="K19" s="181">
        <v>120</v>
      </c>
      <c r="L19" s="52">
        <f>J19*K19</f>
        <v>1200</v>
      </c>
      <c r="M19" s="53">
        <v>0</v>
      </c>
      <c r="N19" s="52">
        <f>K19*M19</f>
        <v>0</v>
      </c>
      <c r="O19" s="53">
        <v>10</v>
      </c>
      <c r="P19" s="52">
        <f t="shared" si="3"/>
        <v>1200</v>
      </c>
      <c r="Q19" s="53">
        <v>0</v>
      </c>
      <c r="R19" s="52">
        <f t="shared" si="4"/>
        <v>0</v>
      </c>
      <c r="S19" s="53">
        <v>0</v>
      </c>
      <c r="T19" s="52">
        <f t="shared" si="5"/>
        <v>0</v>
      </c>
    </row>
    <row r="20" spans="1:20" s="182" customFormat="1" ht="24" x14ac:dyDescent="0.55000000000000004">
      <c r="A20" s="77">
        <v>15</v>
      </c>
      <c r="B20" s="179" t="s">
        <v>1573</v>
      </c>
      <c r="C20" s="180" t="s">
        <v>252</v>
      </c>
      <c r="D20" s="180" t="s">
        <v>253</v>
      </c>
      <c r="E20" s="51">
        <v>264</v>
      </c>
      <c r="F20" s="51">
        <v>120</v>
      </c>
      <c r="G20" s="51">
        <v>96</v>
      </c>
      <c r="H20" s="51">
        <v>112</v>
      </c>
      <c r="I20" s="51">
        <v>12</v>
      </c>
      <c r="J20" s="51">
        <f t="shared" si="0"/>
        <v>100</v>
      </c>
      <c r="K20" s="181">
        <v>50</v>
      </c>
      <c r="L20" s="52">
        <f t="shared" si="1"/>
        <v>5000</v>
      </c>
      <c r="M20" s="53">
        <v>50</v>
      </c>
      <c r="N20" s="52">
        <f>K20*M20</f>
        <v>2500</v>
      </c>
      <c r="O20" s="53">
        <v>0</v>
      </c>
      <c r="P20" s="52">
        <f t="shared" si="3"/>
        <v>0</v>
      </c>
      <c r="Q20" s="53">
        <v>50</v>
      </c>
      <c r="R20" s="52">
        <f t="shared" si="4"/>
        <v>2500</v>
      </c>
      <c r="S20" s="53">
        <v>0</v>
      </c>
      <c r="T20" s="52">
        <f t="shared" si="5"/>
        <v>0</v>
      </c>
    </row>
    <row r="21" spans="1:20" s="182" customFormat="1" ht="24" x14ac:dyDescent="0.55000000000000004">
      <c r="A21" s="77">
        <v>16</v>
      </c>
      <c r="B21" s="179" t="s">
        <v>1574</v>
      </c>
      <c r="C21" s="180" t="s">
        <v>252</v>
      </c>
      <c r="D21" s="180" t="s">
        <v>253</v>
      </c>
      <c r="E21" s="51">
        <v>101</v>
      </c>
      <c r="F21" s="51">
        <v>65</v>
      </c>
      <c r="G21" s="51">
        <v>36</v>
      </c>
      <c r="H21" s="51">
        <v>72</v>
      </c>
      <c r="I21" s="51">
        <v>12</v>
      </c>
      <c r="J21" s="51">
        <f t="shared" si="0"/>
        <v>60</v>
      </c>
      <c r="K21" s="181">
        <v>55</v>
      </c>
      <c r="L21" s="52">
        <f t="shared" si="1"/>
        <v>3300</v>
      </c>
      <c r="M21" s="53">
        <v>0</v>
      </c>
      <c r="N21" s="52">
        <f t="shared" si="2"/>
        <v>0</v>
      </c>
      <c r="O21" s="53">
        <v>24</v>
      </c>
      <c r="P21" s="52">
        <f t="shared" si="3"/>
        <v>1320</v>
      </c>
      <c r="Q21" s="53">
        <v>24</v>
      </c>
      <c r="R21" s="52">
        <f t="shared" si="4"/>
        <v>1320</v>
      </c>
      <c r="S21" s="53">
        <v>12</v>
      </c>
      <c r="T21" s="52">
        <f t="shared" si="5"/>
        <v>660</v>
      </c>
    </row>
    <row r="22" spans="1:20" s="182" customFormat="1" ht="24" x14ac:dyDescent="0.55000000000000004">
      <c r="A22" s="77">
        <v>17</v>
      </c>
      <c r="B22" s="179" t="s">
        <v>1575</v>
      </c>
      <c r="C22" s="180" t="s">
        <v>252</v>
      </c>
      <c r="D22" s="180" t="s">
        <v>253</v>
      </c>
      <c r="E22" s="51">
        <v>24</v>
      </c>
      <c r="F22" s="51">
        <v>36</v>
      </c>
      <c r="G22" s="51">
        <v>12</v>
      </c>
      <c r="H22" s="51">
        <v>36</v>
      </c>
      <c r="I22" s="51">
        <v>12</v>
      </c>
      <c r="J22" s="51">
        <f t="shared" si="0"/>
        <v>24</v>
      </c>
      <c r="K22" s="181">
        <v>70</v>
      </c>
      <c r="L22" s="52">
        <f t="shared" si="1"/>
        <v>1680</v>
      </c>
      <c r="M22" s="53">
        <v>0</v>
      </c>
      <c r="N22" s="52">
        <f t="shared" si="2"/>
        <v>0</v>
      </c>
      <c r="O22" s="53">
        <v>0</v>
      </c>
      <c r="P22" s="52">
        <f t="shared" si="3"/>
        <v>0</v>
      </c>
      <c r="Q22" s="53">
        <v>24</v>
      </c>
      <c r="R22" s="52">
        <f t="shared" si="4"/>
        <v>1680</v>
      </c>
      <c r="S22" s="53">
        <v>0</v>
      </c>
      <c r="T22" s="52">
        <f t="shared" si="5"/>
        <v>0</v>
      </c>
    </row>
    <row r="23" spans="1:20" s="182" customFormat="1" ht="24" x14ac:dyDescent="0.55000000000000004">
      <c r="A23" s="77">
        <v>18</v>
      </c>
      <c r="B23" s="179" t="s">
        <v>1576</v>
      </c>
      <c r="C23" s="180" t="s">
        <v>252</v>
      </c>
      <c r="D23" s="180" t="s">
        <v>253</v>
      </c>
      <c r="E23" s="51">
        <v>0</v>
      </c>
      <c r="F23" s="51">
        <v>0</v>
      </c>
      <c r="G23" s="51">
        <v>0</v>
      </c>
      <c r="H23" s="51">
        <v>100</v>
      </c>
      <c r="I23" s="51">
        <v>0</v>
      </c>
      <c r="J23" s="51">
        <f>H23-I23</f>
        <v>100</v>
      </c>
      <c r="K23" s="181">
        <v>55</v>
      </c>
      <c r="L23" s="52">
        <f>J23*K23</f>
        <v>5500</v>
      </c>
      <c r="M23" s="53">
        <v>50</v>
      </c>
      <c r="N23" s="52">
        <f>K23*M23</f>
        <v>2750</v>
      </c>
      <c r="O23" s="53">
        <v>0</v>
      </c>
      <c r="P23" s="52">
        <f t="shared" si="3"/>
        <v>0</v>
      </c>
      <c r="Q23" s="53">
        <v>50</v>
      </c>
      <c r="R23" s="52">
        <f t="shared" si="4"/>
        <v>2750</v>
      </c>
      <c r="S23" s="53">
        <v>0</v>
      </c>
      <c r="T23" s="52">
        <f t="shared" si="5"/>
        <v>0</v>
      </c>
    </row>
    <row r="24" spans="1:20" s="182" customFormat="1" ht="24" x14ac:dyDescent="0.55000000000000004">
      <c r="A24" s="77">
        <v>19</v>
      </c>
      <c r="B24" s="179" t="s">
        <v>1577</v>
      </c>
      <c r="C24" s="180" t="s">
        <v>252</v>
      </c>
      <c r="D24" s="180" t="s">
        <v>253</v>
      </c>
      <c r="E24" s="51">
        <v>0</v>
      </c>
      <c r="F24" s="51">
        <v>0</v>
      </c>
      <c r="G24" s="51">
        <v>0</v>
      </c>
      <c r="H24" s="51">
        <v>100</v>
      </c>
      <c r="I24" s="51">
        <v>0</v>
      </c>
      <c r="J24" s="51">
        <f>H24-I24</f>
        <v>100</v>
      </c>
      <c r="K24" s="181">
        <v>65</v>
      </c>
      <c r="L24" s="52">
        <f>J24*K24</f>
        <v>6500</v>
      </c>
      <c r="M24" s="53">
        <v>50</v>
      </c>
      <c r="N24" s="52">
        <f>K24*M24</f>
        <v>3250</v>
      </c>
      <c r="O24" s="53">
        <v>0</v>
      </c>
      <c r="P24" s="52">
        <f t="shared" si="3"/>
        <v>0</v>
      </c>
      <c r="Q24" s="53">
        <v>50</v>
      </c>
      <c r="R24" s="52">
        <f t="shared" si="4"/>
        <v>3250</v>
      </c>
      <c r="S24" s="53">
        <v>0</v>
      </c>
      <c r="T24" s="52">
        <f t="shared" si="5"/>
        <v>0</v>
      </c>
    </row>
    <row r="25" spans="1:20" s="182" customFormat="1" ht="24" x14ac:dyDescent="0.55000000000000004">
      <c r="A25" s="77">
        <v>20</v>
      </c>
      <c r="B25" s="179" t="s">
        <v>1578</v>
      </c>
      <c r="C25" s="180" t="s">
        <v>252</v>
      </c>
      <c r="D25" s="180" t="s">
        <v>253</v>
      </c>
      <c r="E25" s="51">
        <v>0</v>
      </c>
      <c r="F25" s="51">
        <v>0</v>
      </c>
      <c r="G25" s="51">
        <v>0</v>
      </c>
      <c r="H25" s="51">
        <v>30</v>
      </c>
      <c r="I25" s="51">
        <v>0</v>
      </c>
      <c r="J25" s="51">
        <f>H25-I25</f>
        <v>30</v>
      </c>
      <c r="K25" s="181">
        <v>95</v>
      </c>
      <c r="L25" s="52">
        <f>J25*K25</f>
        <v>2850</v>
      </c>
      <c r="M25" s="53">
        <v>10</v>
      </c>
      <c r="N25" s="52">
        <f>K25*M25</f>
        <v>950</v>
      </c>
      <c r="O25" s="53">
        <v>0</v>
      </c>
      <c r="P25" s="52">
        <f t="shared" si="3"/>
        <v>0</v>
      </c>
      <c r="Q25" s="53">
        <v>10</v>
      </c>
      <c r="R25" s="52">
        <f t="shared" si="4"/>
        <v>950</v>
      </c>
      <c r="S25" s="53">
        <v>10</v>
      </c>
      <c r="T25" s="52">
        <f t="shared" si="5"/>
        <v>950</v>
      </c>
    </row>
    <row r="26" spans="1:20" s="182" customFormat="1" ht="24" x14ac:dyDescent="0.55000000000000004">
      <c r="A26" s="77">
        <v>21</v>
      </c>
      <c r="B26" s="183" t="s">
        <v>254</v>
      </c>
      <c r="C26" s="180" t="s">
        <v>255</v>
      </c>
      <c r="D26" s="180" t="s">
        <v>256</v>
      </c>
      <c r="E26" s="51">
        <v>6</v>
      </c>
      <c r="F26" s="51">
        <v>1</v>
      </c>
      <c r="G26" s="51">
        <v>7</v>
      </c>
      <c r="H26" s="51">
        <v>10</v>
      </c>
      <c r="I26" s="51">
        <v>2</v>
      </c>
      <c r="J26" s="51">
        <f t="shared" si="0"/>
        <v>8</v>
      </c>
      <c r="K26" s="181">
        <v>800</v>
      </c>
      <c r="L26" s="52">
        <f t="shared" si="1"/>
        <v>6400</v>
      </c>
      <c r="M26" s="53">
        <v>2</v>
      </c>
      <c r="N26" s="52">
        <f t="shared" si="2"/>
        <v>1600</v>
      </c>
      <c r="O26" s="53">
        <v>4</v>
      </c>
      <c r="P26" s="52">
        <f t="shared" si="3"/>
        <v>3200</v>
      </c>
      <c r="Q26" s="53">
        <v>0</v>
      </c>
      <c r="R26" s="52">
        <f t="shared" si="4"/>
        <v>0</v>
      </c>
      <c r="S26" s="53">
        <v>2</v>
      </c>
      <c r="T26" s="52">
        <f t="shared" si="5"/>
        <v>1600</v>
      </c>
    </row>
    <row r="27" spans="1:20" s="182" customFormat="1" ht="24" x14ac:dyDescent="0.55000000000000004">
      <c r="A27" s="77">
        <v>22</v>
      </c>
      <c r="B27" s="179" t="s">
        <v>257</v>
      </c>
      <c r="C27" s="180" t="s">
        <v>255</v>
      </c>
      <c r="D27" s="180" t="s">
        <v>256</v>
      </c>
      <c r="E27" s="51">
        <v>13</v>
      </c>
      <c r="F27" s="51">
        <v>11</v>
      </c>
      <c r="G27" s="51">
        <v>9</v>
      </c>
      <c r="H27" s="51">
        <v>17</v>
      </c>
      <c r="I27" s="51">
        <v>7</v>
      </c>
      <c r="J27" s="51">
        <f t="shared" si="0"/>
        <v>10</v>
      </c>
      <c r="K27" s="181">
        <v>700</v>
      </c>
      <c r="L27" s="52">
        <f t="shared" si="1"/>
        <v>7000</v>
      </c>
      <c r="M27" s="53">
        <v>5</v>
      </c>
      <c r="N27" s="52">
        <f t="shared" si="2"/>
        <v>3500</v>
      </c>
      <c r="O27" s="53">
        <v>0</v>
      </c>
      <c r="P27" s="52">
        <f t="shared" si="3"/>
        <v>0</v>
      </c>
      <c r="Q27" s="53">
        <v>5</v>
      </c>
      <c r="R27" s="52">
        <f t="shared" si="4"/>
        <v>3500</v>
      </c>
      <c r="S27" s="53">
        <v>0</v>
      </c>
      <c r="T27" s="52">
        <f t="shared" si="5"/>
        <v>0</v>
      </c>
    </row>
    <row r="28" spans="1:20" s="182" customFormat="1" ht="24" x14ac:dyDescent="0.55000000000000004">
      <c r="A28" s="77">
        <v>23</v>
      </c>
      <c r="B28" s="179" t="s">
        <v>258</v>
      </c>
      <c r="C28" s="180" t="s">
        <v>251</v>
      </c>
      <c r="D28" s="180" t="s">
        <v>242</v>
      </c>
      <c r="E28" s="51">
        <v>10</v>
      </c>
      <c r="F28" s="51">
        <v>0</v>
      </c>
      <c r="G28" s="51">
        <v>0</v>
      </c>
      <c r="H28" s="51">
        <v>10</v>
      </c>
      <c r="I28" s="51">
        <v>10</v>
      </c>
      <c r="J28" s="51">
        <f t="shared" si="0"/>
        <v>0</v>
      </c>
      <c r="K28" s="181">
        <v>45</v>
      </c>
      <c r="L28" s="52">
        <f t="shared" si="1"/>
        <v>0</v>
      </c>
      <c r="M28" s="53">
        <v>0</v>
      </c>
      <c r="N28" s="52">
        <f t="shared" si="2"/>
        <v>0</v>
      </c>
      <c r="O28" s="53">
        <v>0</v>
      </c>
      <c r="P28" s="52">
        <f t="shared" si="3"/>
        <v>0</v>
      </c>
      <c r="Q28" s="53">
        <v>0</v>
      </c>
      <c r="R28" s="52">
        <f t="shared" si="4"/>
        <v>0</v>
      </c>
      <c r="S28" s="53">
        <v>0</v>
      </c>
      <c r="T28" s="52">
        <f t="shared" si="5"/>
        <v>0</v>
      </c>
    </row>
    <row r="29" spans="1:20" s="182" customFormat="1" ht="24" x14ac:dyDescent="0.55000000000000004">
      <c r="A29" s="77">
        <v>24</v>
      </c>
      <c r="B29" s="179" t="s">
        <v>259</v>
      </c>
      <c r="C29" s="180" t="s">
        <v>260</v>
      </c>
      <c r="D29" s="180" t="s">
        <v>261</v>
      </c>
      <c r="E29" s="51">
        <v>53</v>
      </c>
      <c r="F29" s="51">
        <v>37</v>
      </c>
      <c r="G29" s="51">
        <v>32</v>
      </c>
      <c r="H29" s="51">
        <v>53</v>
      </c>
      <c r="I29" s="51">
        <v>3</v>
      </c>
      <c r="J29" s="51">
        <f t="shared" si="0"/>
        <v>50</v>
      </c>
      <c r="K29" s="181">
        <v>800</v>
      </c>
      <c r="L29" s="52">
        <f t="shared" si="1"/>
        <v>40000</v>
      </c>
      <c r="M29" s="53">
        <v>20</v>
      </c>
      <c r="N29" s="52">
        <f t="shared" si="2"/>
        <v>16000</v>
      </c>
      <c r="O29" s="53">
        <v>0</v>
      </c>
      <c r="P29" s="52">
        <f t="shared" si="3"/>
        <v>0</v>
      </c>
      <c r="Q29" s="53">
        <v>20</v>
      </c>
      <c r="R29" s="52">
        <f t="shared" si="4"/>
        <v>16000</v>
      </c>
      <c r="S29" s="53">
        <v>10</v>
      </c>
      <c r="T29" s="52">
        <f t="shared" si="5"/>
        <v>8000</v>
      </c>
    </row>
    <row r="30" spans="1:20" s="182" customFormat="1" ht="24" x14ac:dyDescent="0.55000000000000004">
      <c r="A30" s="77">
        <v>25</v>
      </c>
      <c r="B30" s="179" t="s">
        <v>262</v>
      </c>
      <c r="C30" s="180" t="s">
        <v>263</v>
      </c>
      <c r="D30" s="180" t="s">
        <v>264</v>
      </c>
      <c r="E30" s="51">
        <v>150</v>
      </c>
      <c r="F30" s="51">
        <v>117</v>
      </c>
      <c r="G30" s="51">
        <v>150</v>
      </c>
      <c r="H30" s="51">
        <v>200</v>
      </c>
      <c r="I30" s="51">
        <v>0</v>
      </c>
      <c r="J30" s="51">
        <f t="shared" si="0"/>
        <v>200</v>
      </c>
      <c r="K30" s="181">
        <v>8</v>
      </c>
      <c r="L30" s="52">
        <f t="shared" si="1"/>
        <v>1600</v>
      </c>
      <c r="M30" s="53">
        <v>50</v>
      </c>
      <c r="N30" s="52">
        <f t="shared" si="2"/>
        <v>400</v>
      </c>
      <c r="O30" s="53">
        <v>50</v>
      </c>
      <c r="P30" s="52">
        <f t="shared" si="3"/>
        <v>400</v>
      </c>
      <c r="Q30" s="53">
        <v>50</v>
      </c>
      <c r="R30" s="52">
        <f t="shared" si="4"/>
        <v>400</v>
      </c>
      <c r="S30" s="53">
        <v>50</v>
      </c>
      <c r="T30" s="52">
        <f t="shared" si="5"/>
        <v>400</v>
      </c>
    </row>
    <row r="31" spans="1:20" s="182" customFormat="1" ht="24" x14ac:dyDescent="0.55000000000000004">
      <c r="A31" s="77">
        <v>26</v>
      </c>
      <c r="B31" s="179" t="s">
        <v>265</v>
      </c>
      <c r="C31" s="180" t="s">
        <v>266</v>
      </c>
      <c r="D31" s="180" t="s">
        <v>235</v>
      </c>
      <c r="E31" s="51">
        <v>8</v>
      </c>
      <c r="F31" s="51">
        <v>8</v>
      </c>
      <c r="G31" s="51">
        <v>14</v>
      </c>
      <c r="H31" s="51">
        <v>16</v>
      </c>
      <c r="I31" s="51">
        <v>0</v>
      </c>
      <c r="J31" s="51">
        <f t="shared" si="0"/>
        <v>16</v>
      </c>
      <c r="K31" s="181">
        <v>3370.5</v>
      </c>
      <c r="L31" s="52">
        <f t="shared" si="1"/>
        <v>53928</v>
      </c>
      <c r="M31" s="53">
        <v>4</v>
      </c>
      <c r="N31" s="52">
        <f t="shared" si="2"/>
        <v>13482</v>
      </c>
      <c r="O31" s="53">
        <v>4</v>
      </c>
      <c r="P31" s="52">
        <f t="shared" si="3"/>
        <v>13482</v>
      </c>
      <c r="Q31" s="53">
        <v>4</v>
      </c>
      <c r="R31" s="52">
        <f t="shared" si="4"/>
        <v>13482</v>
      </c>
      <c r="S31" s="53">
        <v>4</v>
      </c>
      <c r="T31" s="52">
        <f t="shared" si="5"/>
        <v>13482</v>
      </c>
    </row>
    <row r="32" spans="1:20" s="182" customFormat="1" ht="24" x14ac:dyDescent="0.55000000000000004">
      <c r="A32" s="77">
        <v>27</v>
      </c>
      <c r="B32" s="179" t="s">
        <v>267</v>
      </c>
      <c r="C32" s="180" t="s">
        <v>255</v>
      </c>
      <c r="D32" s="180" t="s">
        <v>235</v>
      </c>
      <c r="E32" s="51">
        <v>1369</v>
      </c>
      <c r="F32" s="51">
        <v>1297</v>
      </c>
      <c r="G32" s="51">
        <v>1404</v>
      </c>
      <c r="H32" s="51">
        <v>1696</v>
      </c>
      <c r="I32" s="51">
        <v>196</v>
      </c>
      <c r="J32" s="51">
        <f t="shared" si="0"/>
        <v>1500</v>
      </c>
      <c r="K32" s="181">
        <v>40.659999999999997</v>
      </c>
      <c r="L32" s="52">
        <f t="shared" si="1"/>
        <v>60989.999999999993</v>
      </c>
      <c r="M32" s="53">
        <v>400</v>
      </c>
      <c r="N32" s="52">
        <f t="shared" si="2"/>
        <v>16263.999999999998</v>
      </c>
      <c r="O32" s="53">
        <v>400</v>
      </c>
      <c r="P32" s="52">
        <f t="shared" si="3"/>
        <v>16263.999999999998</v>
      </c>
      <c r="Q32" s="53">
        <v>400</v>
      </c>
      <c r="R32" s="52">
        <f t="shared" si="4"/>
        <v>16263.999999999998</v>
      </c>
      <c r="S32" s="53">
        <v>300</v>
      </c>
      <c r="T32" s="52">
        <f t="shared" si="5"/>
        <v>12197.999999999998</v>
      </c>
    </row>
    <row r="33" spans="1:20" s="182" customFormat="1" ht="24" x14ac:dyDescent="0.55000000000000004">
      <c r="A33" s="77">
        <v>28</v>
      </c>
      <c r="B33" s="179" t="s">
        <v>1579</v>
      </c>
      <c r="C33" s="180" t="s">
        <v>268</v>
      </c>
      <c r="D33" s="180" t="s">
        <v>248</v>
      </c>
      <c r="E33" s="51">
        <v>3</v>
      </c>
      <c r="F33" s="51">
        <v>11</v>
      </c>
      <c r="G33" s="51">
        <v>11</v>
      </c>
      <c r="H33" s="51">
        <v>21</v>
      </c>
      <c r="I33" s="51">
        <v>11</v>
      </c>
      <c r="J33" s="51">
        <f t="shared" si="0"/>
        <v>10</v>
      </c>
      <c r="K33" s="181">
        <v>69</v>
      </c>
      <c r="L33" s="52">
        <f t="shared" si="1"/>
        <v>690</v>
      </c>
      <c r="M33" s="53">
        <v>0</v>
      </c>
      <c r="N33" s="52">
        <f t="shared" si="2"/>
        <v>0</v>
      </c>
      <c r="O33" s="53">
        <v>0</v>
      </c>
      <c r="P33" s="52">
        <f t="shared" si="3"/>
        <v>0</v>
      </c>
      <c r="Q33" s="53">
        <v>10</v>
      </c>
      <c r="R33" s="52">
        <f t="shared" si="4"/>
        <v>690</v>
      </c>
      <c r="S33" s="53">
        <v>0</v>
      </c>
      <c r="T33" s="52">
        <f t="shared" si="5"/>
        <v>0</v>
      </c>
    </row>
    <row r="34" spans="1:20" s="182" customFormat="1" ht="24" x14ac:dyDescent="0.55000000000000004">
      <c r="A34" s="77">
        <v>29</v>
      </c>
      <c r="B34" s="179" t="s">
        <v>1580</v>
      </c>
      <c r="C34" s="180" t="s">
        <v>268</v>
      </c>
      <c r="D34" s="180" t="s">
        <v>248</v>
      </c>
      <c r="E34" s="51">
        <v>2</v>
      </c>
      <c r="F34" s="51">
        <v>8</v>
      </c>
      <c r="G34" s="51">
        <v>11</v>
      </c>
      <c r="H34" s="51">
        <v>26</v>
      </c>
      <c r="I34" s="51">
        <v>6</v>
      </c>
      <c r="J34" s="51">
        <f t="shared" si="0"/>
        <v>20</v>
      </c>
      <c r="K34" s="181">
        <v>69</v>
      </c>
      <c r="L34" s="52">
        <f t="shared" si="1"/>
        <v>1380</v>
      </c>
      <c r="M34" s="53">
        <v>0</v>
      </c>
      <c r="N34" s="52">
        <f t="shared" si="2"/>
        <v>0</v>
      </c>
      <c r="O34" s="53">
        <v>10</v>
      </c>
      <c r="P34" s="52">
        <f t="shared" si="3"/>
        <v>690</v>
      </c>
      <c r="Q34" s="53">
        <v>0</v>
      </c>
      <c r="R34" s="52">
        <f t="shared" si="4"/>
        <v>0</v>
      </c>
      <c r="S34" s="53">
        <v>10</v>
      </c>
      <c r="T34" s="52">
        <f t="shared" si="5"/>
        <v>690</v>
      </c>
    </row>
    <row r="35" spans="1:20" s="182" customFormat="1" ht="24" x14ac:dyDescent="0.55000000000000004">
      <c r="A35" s="77">
        <v>30</v>
      </c>
      <c r="B35" s="179" t="s">
        <v>1581</v>
      </c>
      <c r="C35" s="180" t="s">
        <v>268</v>
      </c>
      <c r="D35" s="180" t="s">
        <v>248</v>
      </c>
      <c r="E35" s="51">
        <v>5</v>
      </c>
      <c r="F35" s="51">
        <v>19</v>
      </c>
      <c r="G35" s="51">
        <v>5</v>
      </c>
      <c r="H35" s="51">
        <v>29</v>
      </c>
      <c r="I35" s="51">
        <v>9</v>
      </c>
      <c r="J35" s="51">
        <f t="shared" si="0"/>
        <v>20</v>
      </c>
      <c r="K35" s="181">
        <v>69</v>
      </c>
      <c r="L35" s="52">
        <f t="shared" si="1"/>
        <v>1380</v>
      </c>
      <c r="M35" s="53">
        <v>10</v>
      </c>
      <c r="N35" s="52">
        <f t="shared" si="2"/>
        <v>690</v>
      </c>
      <c r="O35" s="53">
        <v>0</v>
      </c>
      <c r="P35" s="52">
        <f t="shared" si="3"/>
        <v>0</v>
      </c>
      <c r="Q35" s="53">
        <v>10</v>
      </c>
      <c r="R35" s="52">
        <f t="shared" si="4"/>
        <v>690</v>
      </c>
      <c r="S35" s="53">
        <v>0</v>
      </c>
      <c r="T35" s="52">
        <f t="shared" si="5"/>
        <v>0</v>
      </c>
    </row>
    <row r="36" spans="1:20" s="182" customFormat="1" ht="24" x14ac:dyDescent="0.55000000000000004">
      <c r="A36" s="77">
        <v>31</v>
      </c>
      <c r="B36" s="179" t="s">
        <v>1582</v>
      </c>
      <c r="C36" s="180" t="s">
        <v>268</v>
      </c>
      <c r="D36" s="180" t="s">
        <v>248</v>
      </c>
      <c r="E36" s="51">
        <v>10</v>
      </c>
      <c r="F36" s="51">
        <v>20</v>
      </c>
      <c r="G36" s="51">
        <v>50</v>
      </c>
      <c r="H36" s="51">
        <v>80</v>
      </c>
      <c r="I36" s="51">
        <v>0</v>
      </c>
      <c r="J36" s="51">
        <f t="shared" si="0"/>
        <v>80</v>
      </c>
      <c r="K36" s="181">
        <v>69</v>
      </c>
      <c r="L36" s="52">
        <f t="shared" si="1"/>
        <v>5520</v>
      </c>
      <c r="M36" s="53">
        <v>40</v>
      </c>
      <c r="N36" s="52">
        <f t="shared" si="2"/>
        <v>2760</v>
      </c>
      <c r="O36" s="53">
        <v>0</v>
      </c>
      <c r="P36" s="52">
        <f t="shared" si="3"/>
        <v>0</v>
      </c>
      <c r="Q36" s="53">
        <v>40</v>
      </c>
      <c r="R36" s="52">
        <f t="shared" si="4"/>
        <v>2760</v>
      </c>
      <c r="S36" s="53">
        <v>0</v>
      </c>
      <c r="T36" s="52">
        <f t="shared" si="5"/>
        <v>0</v>
      </c>
    </row>
    <row r="37" spans="1:20" s="182" customFormat="1" ht="24" x14ac:dyDescent="0.55000000000000004">
      <c r="A37" s="77">
        <v>32</v>
      </c>
      <c r="B37" s="179" t="s">
        <v>1583</v>
      </c>
      <c r="C37" s="180" t="s">
        <v>268</v>
      </c>
      <c r="D37" s="180" t="s">
        <v>248</v>
      </c>
      <c r="E37" s="51">
        <v>1</v>
      </c>
      <c r="F37" s="51">
        <v>8</v>
      </c>
      <c r="G37" s="51">
        <v>40</v>
      </c>
      <c r="H37" s="51">
        <v>40</v>
      </c>
      <c r="I37" s="51">
        <v>0</v>
      </c>
      <c r="J37" s="51">
        <f t="shared" si="0"/>
        <v>40</v>
      </c>
      <c r="K37" s="181">
        <v>69</v>
      </c>
      <c r="L37" s="52">
        <f t="shared" si="1"/>
        <v>2760</v>
      </c>
      <c r="M37" s="53">
        <v>20</v>
      </c>
      <c r="N37" s="52">
        <f t="shared" si="2"/>
        <v>1380</v>
      </c>
      <c r="O37" s="53">
        <v>0</v>
      </c>
      <c r="P37" s="52">
        <f t="shared" si="3"/>
        <v>0</v>
      </c>
      <c r="Q37" s="53">
        <v>20</v>
      </c>
      <c r="R37" s="52">
        <f t="shared" si="4"/>
        <v>1380</v>
      </c>
      <c r="S37" s="53">
        <v>0</v>
      </c>
      <c r="T37" s="52">
        <f t="shared" si="5"/>
        <v>0</v>
      </c>
    </row>
    <row r="38" spans="1:20" s="182" customFormat="1" ht="24" x14ac:dyDescent="0.55000000000000004">
      <c r="A38" s="77">
        <v>33</v>
      </c>
      <c r="B38" s="179" t="s">
        <v>1584</v>
      </c>
      <c r="C38" s="180" t="s">
        <v>268</v>
      </c>
      <c r="D38" s="180" t="s">
        <v>248</v>
      </c>
      <c r="E38" s="51">
        <v>0</v>
      </c>
      <c r="F38" s="51">
        <v>20</v>
      </c>
      <c r="G38" s="51">
        <v>25</v>
      </c>
      <c r="H38" s="51">
        <v>30</v>
      </c>
      <c r="I38" s="51">
        <v>10</v>
      </c>
      <c r="J38" s="51">
        <f t="shared" si="0"/>
        <v>20</v>
      </c>
      <c r="K38" s="181">
        <v>69</v>
      </c>
      <c r="L38" s="52">
        <f t="shared" si="1"/>
        <v>1380</v>
      </c>
      <c r="M38" s="53">
        <v>0</v>
      </c>
      <c r="N38" s="52">
        <f t="shared" si="2"/>
        <v>0</v>
      </c>
      <c r="O38" s="53">
        <v>10</v>
      </c>
      <c r="P38" s="52">
        <f t="shared" si="3"/>
        <v>690</v>
      </c>
      <c r="Q38" s="53">
        <v>0</v>
      </c>
      <c r="R38" s="52">
        <f t="shared" si="4"/>
        <v>0</v>
      </c>
      <c r="S38" s="53">
        <v>10</v>
      </c>
      <c r="T38" s="52">
        <f t="shared" si="5"/>
        <v>690</v>
      </c>
    </row>
    <row r="39" spans="1:20" s="182" customFormat="1" ht="24" x14ac:dyDescent="0.55000000000000004">
      <c r="A39" s="77">
        <v>34</v>
      </c>
      <c r="B39" s="179" t="s">
        <v>1585</v>
      </c>
      <c r="C39" s="180" t="s">
        <v>268</v>
      </c>
      <c r="D39" s="180" t="s">
        <v>248</v>
      </c>
      <c r="E39" s="51">
        <v>7</v>
      </c>
      <c r="F39" s="51">
        <v>3</v>
      </c>
      <c r="G39" s="51">
        <v>14</v>
      </c>
      <c r="H39" s="51">
        <v>38</v>
      </c>
      <c r="I39" s="51">
        <v>18</v>
      </c>
      <c r="J39" s="51">
        <f t="shared" si="0"/>
        <v>20</v>
      </c>
      <c r="K39" s="181">
        <v>69</v>
      </c>
      <c r="L39" s="52">
        <f t="shared" si="1"/>
        <v>1380</v>
      </c>
      <c r="M39" s="53">
        <v>0</v>
      </c>
      <c r="N39" s="52">
        <f t="shared" si="2"/>
        <v>0</v>
      </c>
      <c r="O39" s="53">
        <v>10</v>
      </c>
      <c r="P39" s="52">
        <f t="shared" si="3"/>
        <v>690</v>
      </c>
      <c r="Q39" s="53">
        <v>0</v>
      </c>
      <c r="R39" s="52">
        <f t="shared" si="4"/>
        <v>0</v>
      </c>
      <c r="S39" s="53">
        <v>10</v>
      </c>
      <c r="T39" s="52">
        <f t="shared" si="5"/>
        <v>690</v>
      </c>
    </row>
    <row r="40" spans="1:20" s="182" customFormat="1" ht="24" x14ac:dyDescent="0.55000000000000004">
      <c r="A40" s="77">
        <v>35</v>
      </c>
      <c r="B40" s="179" t="s">
        <v>1586</v>
      </c>
      <c r="C40" s="180" t="s">
        <v>268</v>
      </c>
      <c r="D40" s="180" t="s">
        <v>248</v>
      </c>
      <c r="E40" s="51">
        <v>10</v>
      </c>
      <c r="F40" s="51">
        <v>19</v>
      </c>
      <c r="G40" s="51">
        <v>12</v>
      </c>
      <c r="H40" s="51">
        <v>24</v>
      </c>
      <c r="I40" s="51">
        <v>4</v>
      </c>
      <c r="J40" s="51">
        <f t="shared" si="0"/>
        <v>20</v>
      </c>
      <c r="K40" s="181">
        <v>69</v>
      </c>
      <c r="L40" s="52">
        <f t="shared" si="1"/>
        <v>1380</v>
      </c>
      <c r="M40" s="53">
        <v>0</v>
      </c>
      <c r="N40" s="52">
        <f t="shared" si="2"/>
        <v>0</v>
      </c>
      <c r="O40" s="53">
        <v>10</v>
      </c>
      <c r="P40" s="52">
        <f t="shared" si="3"/>
        <v>690</v>
      </c>
      <c r="Q40" s="53">
        <v>0</v>
      </c>
      <c r="R40" s="52">
        <f t="shared" si="4"/>
        <v>0</v>
      </c>
      <c r="S40" s="53">
        <v>10</v>
      </c>
      <c r="T40" s="52">
        <f t="shared" si="5"/>
        <v>690</v>
      </c>
    </row>
    <row r="41" spans="1:20" s="182" customFormat="1" ht="24" x14ac:dyDescent="0.55000000000000004">
      <c r="A41" s="77">
        <v>36</v>
      </c>
      <c r="B41" s="179" t="s">
        <v>1587</v>
      </c>
      <c r="C41" s="180" t="s">
        <v>268</v>
      </c>
      <c r="D41" s="180" t="s">
        <v>248</v>
      </c>
      <c r="E41" s="51">
        <v>14</v>
      </c>
      <c r="F41" s="51">
        <v>18</v>
      </c>
      <c r="G41" s="51">
        <v>10</v>
      </c>
      <c r="H41" s="51">
        <v>20</v>
      </c>
      <c r="I41" s="51">
        <v>10</v>
      </c>
      <c r="J41" s="51">
        <f t="shared" si="0"/>
        <v>10</v>
      </c>
      <c r="K41" s="181">
        <v>69</v>
      </c>
      <c r="L41" s="52">
        <f t="shared" si="1"/>
        <v>690</v>
      </c>
      <c r="M41" s="53">
        <v>0</v>
      </c>
      <c r="N41" s="52">
        <f t="shared" si="2"/>
        <v>0</v>
      </c>
      <c r="O41" s="53">
        <v>10</v>
      </c>
      <c r="P41" s="52">
        <f t="shared" si="3"/>
        <v>690</v>
      </c>
      <c r="Q41" s="53">
        <v>0</v>
      </c>
      <c r="R41" s="52">
        <f t="shared" si="4"/>
        <v>0</v>
      </c>
      <c r="S41" s="53">
        <v>0</v>
      </c>
      <c r="T41" s="52">
        <f t="shared" si="5"/>
        <v>0</v>
      </c>
    </row>
    <row r="42" spans="1:20" s="182" customFormat="1" ht="24" x14ac:dyDescent="0.55000000000000004">
      <c r="A42" s="77">
        <v>37</v>
      </c>
      <c r="B42" s="179" t="s">
        <v>1588</v>
      </c>
      <c r="C42" s="180" t="s">
        <v>268</v>
      </c>
      <c r="D42" s="180" t="s">
        <v>248</v>
      </c>
      <c r="E42" s="51">
        <v>90</v>
      </c>
      <c r="F42" s="51">
        <v>50</v>
      </c>
      <c r="G42" s="51">
        <v>71</v>
      </c>
      <c r="H42" s="51">
        <v>85</v>
      </c>
      <c r="I42" s="51">
        <v>45</v>
      </c>
      <c r="J42" s="51">
        <f t="shared" si="0"/>
        <v>40</v>
      </c>
      <c r="K42" s="181">
        <v>69</v>
      </c>
      <c r="L42" s="52">
        <f t="shared" si="1"/>
        <v>2760</v>
      </c>
      <c r="M42" s="53">
        <v>0</v>
      </c>
      <c r="N42" s="52">
        <f t="shared" si="2"/>
        <v>0</v>
      </c>
      <c r="O42" s="53">
        <v>20</v>
      </c>
      <c r="P42" s="52">
        <f t="shared" si="3"/>
        <v>1380</v>
      </c>
      <c r="Q42" s="53">
        <v>0</v>
      </c>
      <c r="R42" s="52">
        <f t="shared" si="4"/>
        <v>0</v>
      </c>
      <c r="S42" s="53">
        <v>20</v>
      </c>
      <c r="T42" s="52">
        <f t="shared" si="5"/>
        <v>1380</v>
      </c>
    </row>
    <row r="43" spans="1:20" s="182" customFormat="1" ht="24" x14ac:dyDescent="0.55000000000000004">
      <c r="A43" s="77">
        <v>38</v>
      </c>
      <c r="B43" s="179" t="s">
        <v>1589</v>
      </c>
      <c r="C43" s="180" t="s">
        <v>268</v>
      </c>
      <c r="D43" s="180" t="s">
        <v>248</v>
      </c>
      <c r="E43" s="51">
        <v>173</v>
      </c>
      <c r="F43" s="51">
        <v>204</v>
      </c>
      <c r="G43" s="51">
        <v>209</v>
      </c>
      <c r="H43" s="51">
        <v>275</v>
      </c>
      <c r="I43" s="51">
        <v>45</v>
      </c>
      <c r="J43" s="51">
        <f t="shared" si="0"/>
        <v>230</v>
      </c>
      <c r="K43" s="181">
        <v>69</v>
      </c>
      <c r="L43" s="52">
        <f t="shared" si="1"/>
        <v>15870</v>
      </c>
      <c r="M43" s="53">
        <v>50</v>
      </c>
      <c r="N43" s="52">
        <f t="shared" si="2"/>
        <v>3450</v>
      </c>
      <c r="O43" s="53">
        <v>70</v>
      </c>
      <c r="P43" s="52">
        <f t="shared" si="3"/>
        <v>4830</v>
      </c>
      <c r="Q43" s="53">
        <v>70</v>
      </c>
      <c r="R43" s="52">
        <f t="shared" si="4"/>
        <v>4830</v>
      </c>
      <c r="S43" s="53">
        <v>40</v>
      </c>
      <c r="T43" s="52">
        <f t="shared" si="5"/>
        <v>2760</v>
      </c>
    </row>
    <row r="44" spans="1:20" s="182" customFormat="1" ht="24" x14ac:dyDescent="0.55000000000000004">
      <c r="A44" s="77">
        <v>39</v>
      </c>
      <c r="B44" s="179" t="s">
        <v>1590</v>
      </c>
      <c r="C44" s="180" t="s">
        <v>268</v>
      </c>
      <c r="D44" s="180" t="s">
        <v>248</v>
      </c>
      <c r="E44" s="51">
        <v>28</v>
      </c>
      <c r="F44" s="51">
        <v>90</v>
      </c>
      <c r="G44" s="51">
        <v>115</v>
      </c>
      <c r="H44" s="51">
        <v>141</v>
      </c>
      <c r="I44" s="51">
        <v>21</v>
      </c>
      <c r="J44" s="51">
        <f t="shared" si="0"/>
        <v>120</v>
      </c>
      <c r="K44" s="181">
        <v>69</v>
      </c>
      <c r="L44" s="52">
        <f t="shared" si="1"/>
        <v>8280</v>
      </c>
      <c r="M44" s="53">
        <v>30</v>
      </c>
      <c r="N44" s="52">
        <f t="shared" si="2"/>
        <v>2070</v>
      </c>
      <c r="O44" s="53">
        <v>30</v>
      </c>
      <c r="P44" s="52">
        <f t="shared" si="3"/>
        <v>2070</v>
      </c>
      <c r="Q44" s="53">
        <v>30</v>
      </c>
      <c r="R44" s="52">
        <f t="shared" si="4"/>
        <v>2070</v>
      </c>
      <c r="S44" s="53">
        <v>30</v>
      </c>
      <c r="T44" s="52">
        <f t="shared" si="5"/>
        <v>2070</v>
      </c>
    </row>
    <row r="45" spans="1:20" s="182" customFormat="1" ht="24" x14ac:dyDescent="0.55000000000000004">
      <c r="A45" s="77">
        <v>40</v>
      </c>
      <c r="B45" s="179" t="s">
        <v>269</v>
      </c>
      <c r="C45" s="180" t="s">
        <v>238</v>
      </c>
      <c r="D45" s="180" t="s">
        <v>270</v>
      </c>
      <c r="E45" s="51">
        <v>50</v>
      </c>
      <c r="F45" s="51">
        <v>20</v>
      </c>
      <c r="G45" s="51">
        <v>50</v>
      </c>
      <c r="H45" s="51">
        <v>80</v>
      </c>
      <c r="I45" s="51">
        <v>0</v>
      </c>
      <c r="J45" s="51">
        <f t="shared" si="0"/>
        <v>80</v>
      </c>
      <c r="K45" s="181">
        <v>69.55</v>
      </c>
      <c r="L45" s="52">
        <f t="shared" si="1"/>
        <v>5564</v>
      </c>
      <c r="M45" s="53">
        <v>50</v>
      </c>
      <c r="N45" s="52">
        <f t="shared" si="2"/>
        <v>3477.5</v>
      </c>
      <c r="O45" s="53">
        <v>0</v>
      </c>
      <c r="P45" s="52">
        <f t="shared" si="3"/>
        <v>0</v>
      </c>
      <c r="Q45" s="53">
        <v>0</v>
      </c>
      <c r="R45" s="52">
        <f t="shared" si="4"/>
        <v>0</v>
      </c>
      <c r="S45" s="53">
        <v>30</v>
      </c>
      <c r="T45" s="52">
        <f t="shared" si="5"/>
        <v>2086.5</v>
      </c>
    </row>
    <row r="46" spans="1:20" s="182" customFormat="1" ht="24" x14ac:dyDescent="0.55000000000000004">
      <c r="A46" s="77">
        <v>41</v>
      </c>
      <c r="B46" s="179" t="s">
        <v>271</v>
      </c>
      <c r="C46" s="180" t="s">
        <v>238</v>
      </c>
      <c r="D46" s="180" t="s">
        <v>270</v>
      </c>
      <c r="E46" s="51">
        <v>20</v>
      </c>
      <c r="F46" s="51">
        <v>65</v>
      </c>
      <c r="G46" s="51">
        <v>35</v>
      </c>
      <c r="H46" s="51">
        <v>80</v>
      </c>
      <c r="I46" s="51">
        <v>0</v>
      </c>
      <c r="J46" s="51">
        <f t="shared" si="0"/>
        <v>80</v>
      </c>
      <c r="K46" s="181">
        <v>69.55</v>
      </c>
      <c r="L46" s="52">
        <f t="shared" si="1"/>
        <v>5564</v>
      </c>
      <c r="M46" s="53">
        <v>50</v>
      </c>
      <c r="N46" s="52">
        <f t="shared" si="2"/>
        <v>3477.5</v>
      </c>
      <c r="O46" s="53">
        <v>0</v>
      </c>
      <c r="P46" s="52">
        <f t="shared" si="3"/>
        <v>0</v>
      </c>
      <c r="Q46" s="53">
        <v>0</v>
      </c>
      <c r="R46" s="52">
        <f t="shared" si="4"/>
        <v>0</v>
      </c>
      <c r="S46" s="53">
        <v>30</v>
      </c>
      <c r="T46" s="52">
        <f t="shared" si="5"/>
        <v>2086.5</v>
      </c>
    </row>
    <row r="47" spans="1:20" s="182" customFormat="1" ht="24" x14ac:dyDescent="0.55000000000000004">
      <c r="A47" s="77">
        <v>42</v>
      </c>
      <c r="B47" s="179" t="s">
        <v>272</v>
      </c>
      <c r="C47" s="180" t="s">
        <v>238</v>
      </c>
      <c r="D47" s="180" t="s">
        <v>270</v>
      </c>
      <c r="E47" s="51">
        <v>0</v>
      </c>
      <c r="F47" s="51">
        <v>0</v>
      </c>
      <c r="G47" s="51">
        <v>1</v>
      </c>
      <c r="H47" s="51">
        <v>67</v>
      </c>
      <c r="I47" s="51">
        <v>17</v>
      </c>
      <c r="J47" s="51">
        <f t="shared" si="0"/>
        <v>50</v>
      </c>
      <c r="K47" s="181">
        <v>55.85</v>
      </c>
      <c r="L47" s="52">
        <f t="shared" si="1"/>
        <v>2792.5</v>
      </c>
      <c r="M47" s="53">
        <v>0</v>
      </c>
      <c r="N47" s="52">
        <f t="shared" si="2"/>
        <v>0</v>
      </c>
      <c r="O47" s="53">
        <v>50</v>
      </c>
      <c r="P47" s="52">
        <f t="shared" si="3"/>
        <v>2792.5</v>
      </c>
      <c r="Q47" s="53">
        <v>0</v>
      </c>
      <c r="R47" s="52">
        <f t="shared" si="4"/>
        <v>0</v>
      </c>
      <c r="S47" s="53">
        <v>0</v>
      </c>
      <c r="T47" s="52">
        <f t="shared" si="5"/>
        <v>0</v>
      </c>
    </row>
    <row r="48" spans="1:20" s="182" customFormat="1" ht="24" x14ac:dyDescent="0.55000000000000004">
      <c r="A48" s="77">
        <v>43</v>
      </c>
      <c r="B48" s="179" t="s">
        <v>273</v>
      </c>
      <c r="C48" s="180" t="s">
        <v>238</v>
      </c>
      <c r="D48" s="180" t="s">
        <v>270</v>
      </c>
      <c r="E48" s="51">
        <v>11</v>
      </c>
      <c r="F48" s="51">
        <v>55</v>
      </c>
      <c r="G48" s="51">
        <v>32</v>
      </c>
      <c r="H48" s="51">
        <v>77</v>
      </c>
      <c r="I48" s="51">
        <v>27</v>
      </c>
      <c r="J48" s="51">
        <f t="shared" si="0"/>
        <v>50</v>
      </c>
      <c r="K48" s="181">
        <v>55.85</v>
      </c>
      <c r="L48" s="52">
        <f t="shared" si="1"/>
        <v>2792.5</v>
      </c>
      <c r="M48" s="53">
        <v>0</v>
      </c>
      <c r="N48" s="52">
        <f t="shared" si="2"/>
        <v>0</v>
      </c>
      <c r="O48" s="53">
        <v>50</v>
      </c>
      <c r="P48" s="52">
        <f t="shared" si="3"/>
        <v>2792.5</v>
      </c>
      <c r="Q48" s="53">
        <v>0</v>
      </c>
      <c r="R48" s="52">
        <f t="shared" si="4"/>
        <v>0</v>
      </c>
      <c r="S48" s="53">
        <v>0</v>
      </c>
      <c r="T48" s="52">
        <f t="shared" si="5"/>
        <v>0</v>
      </c>
    </row>
    <row r="49" spans="1:20" s="182" customFormat="1" ht="24" x14ac:dyDescent="0.55000000000000004">
      <c r="A49" s="77">
        <v>44</v>
      </c>
      <c r="B49" s="179" t="s">
        <v>274</v>
      </c>
      <c r="C49" s="180" t="s">
        <v>275</v>
      </c>
      <c r="D49" s="180" t="s">
        <v>256</v>
      </c>
      <c r="E49" s="51">
        <v>235</v>
      </c>
      <c r="F49" s="51">
        <v>191</v>
      </c>
      <c r="G49" s="51">
        <v>243</v>
      </c>
      <c r="H49" s="51">
        <v>280</v>
      </c>
      <c r="I49" s="51">
        <v>0</v>
      </c>
      <c r="J49" s="51">
        <f t="shared" si="0"/>
        <v>280</v>
      </c>
      <c r="K49" s="181">
        <v>16</v>
      </c>
      <c r="L49" s="52">
        <f t="shared" si="1"/>
        <v>4480</v>
      </c>
      <c r="M49" s="53">
        <v>200</v>
      </c>
      <c r="N49" s="52">
        <f t="shared" si="2"/>
        <v>3200</v>
      </c>
      <c r="O49" s="53">
        <v>0</v>
      </c>
      <c r="P49" s="52">
        <f t="shared" si="3"/>
        <v>0</v>
      </c>
      <c r="Q49" s="53">
        <v>0</v>
      </c>
      <c r="R49" s="52">
        <f t="shared" si="4"/>
        <v>0</v>
      </c>
      <c r="S49" s="53">
        <v>80</v>
      </c>
      <c r="T49" s="52">
        <f t="shared" si="5"/>
        <v>1280</v>
      </c>
    </row>
    <row r="50" spans="1:20" s="182" customFormat="1" ht="24" x14ac:dyDescent="0.55000000000000004">
      <c r="A50" s="77">
        <v>45</v>
      </c>
      <c r="B50" s="179" t="s">
        <v>276</v>
      </c>
      <c r="C50" s="180" t="s">
        <v>275</v>
      </c>
      <c r="D50" s="180" t="s">
        <v>256</v>
      </c>
      <c r="E50" s="51">
        <v>51</v>
      </c>
      <c r="F50" s="51">
        <v>1</v>
      </c>
      <c r="G50" s="51">
        <v>4</v>
      </c>
      <c r="H50" s="51">
        <v>48</v>
      </c>
      <c r="I50" s="51">
        <v>48</v>
      </c>
      <c r="J50" s="51">
        <f t="shared" si="0"/>
        <v>0</v>
      </c>
      <c r="K50" s="181">
        <v>24</v>
      </c>
      <c r="L50" s="52">
        <f t="shared" si="1"/>
        <v>0</v>
      </c>
      <c r="M50" s="53">
        <v>0</v>
      </c>
      <c r="N50" s="52">
        <f t="shared" si="2"/>
        <v>0</v>
      </c>
      <c r="O50" s="53">
        <v>0</v>
      </c>
      <c r="P50" s="52">
        <f t="shared" si="3"/>
        <v>0</v>
      </c>
      <c r="Q50" s="53">
        <v>0</v>
      </c>
      <c r="R50" s="52">
        <f t="shared" si="4"/>
        <v>0</v>
      </c>
      <c r="S50" s="53">
        <v>0</v>
      </c>
      <c r="T50" s="52">
        <f t="shared" si="5"/>
        <v>0</v>
      </c>
    </row>
    <row r="51" spans="1:20" s="182" customFormat="1" ht="24" x14ac:dyDescent="0.55000000000000004">
      <c r="A51" s="77">
        <v>46</v>
      </c>
      <c r="B51" s="179" t="s">
        <v>277</v>
      </c>
      <c r="C51" s="180" t="s">
        <v>275</v>
      </c>
      <c r="D51" s="180" t="s">
        <v>256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f t="shared" si="0"/>
        <v>0</v>
      </c>
      <c r="K51" s="181">
        <v>24</v>
      </c>
      <c r="L51" s="52">
        <f t="shared" si="1"/>
        <v>0</v>
      </c>
      <c r="M51" s="53">
        <v>0</v>
      </c>
      <c r="N51" s="52">
        <f t="shared" si="2"/>
        <v>0</v>
      </c>
      <c r="O51" s="53">
        <v>0</v>
      </c>
      <c r="P51" s="52">
        <f t="shared" si="3"/>
        <v>0</v>
      </c>
      <c r="Q51" s="53">
        <v>0</v>
      </c>
      <c r="R51" s="52">
        <f t="shared" si="4"/>
        <v>0</v>
      </c>
      <c r="S51" s="53">
        <v>0</v>
      </c>
      <c r="T51" s="52">
        <f t="shared" si="5"/>
        <v>0</v>
      </c>
    </row>
    <row r="52" spans="1:20" s="182" customFormat="1" ht="24" x14ac:dyDescent="0.55000000000000004">
      <c r="A52" s="77">
        <v>47</v>
      </c>
      <c r="B52" s="179" t="s">
        <v>278</v>
      </c>
      <c r="C52" s="180" t="s">
        <v>275</v>
      </c>
      <c r="D52" s="180" t="s">
        <v>256</v>
      </c>
      <c r="E52" s="51">
        <v>24</v>
      </c>
      <c r="F52" s="51">
        <v>20</v>
      </c>
      <c r="G52" s="51">
        <v>3</v>
      </c>
      <c r="H52" s="51">
        <v>53</v>
      </c>
      <c r="I52" s="51">
        <v>53</v>
      </c>
      <c r="J52" s="51">
        <f t="shared" si="0"/>
        <v>0</v>
      </c>
      <c r="K52" s="181">
        <v>24</v>
      </c>
      <c r="L52" s="52">
        <f t="shared" si="1"/>
        <v>0</v>
      </c>
      <c r="M52" s="53">
        <v>0</v>
      </c>
      <c r="N52" s="52">
        <f t="shared" si="2"/>
        <v>0</v>
      </c>
      <c r="O52" s="53">
        <v>0</v>
      </c>
      <c r="P52" s="52">
        <f t="shared" si="3"/>
        <v>0</v>
      </c>
      <c r="Q52" s="53">
        <v>0</v>
      </c>
      <c r="R52" s="52">
        <f t="shared" si="4"/>
        <v>0</v>
      </c>
      <c r="S52" s="53">
        <v>0</v>
      </c>
      <c r="T52" s="52">
        <f t="shared" si="5"/>
        <v>0</v>
      </c>
    </row>
    <row r="53" spans="1:20" s="182" customFormat="1" ht="24" x14ac:dyDescent="0.55000000000000004">
      <c r="A53" s="77">
        <v>48</v>
      </c>
      <c r="B53" s="179" t="s">
        <v>279</v>
      </c>
      <c r="C53" s="180" t="s">
        <v>280</v>
      </c>
      <c r="D53" s="180" t="s">
        <v>235</v>
      </c>
      <c r="E53" s="51">
        <v>13</v>
      </c>
      <c r="F53" s="51">
        <v>8</v>
      </c>
      <c r="G53" s="51">
        <v>22</v>
      </c>
      <c r="H53" s="51">
        <v>33</v>
      </c>
      <c r="I53" s="51">
        <v>8</v>
      </c>
      <c r="J53" s="51">
        <f t="shared" si="0"/>
        <v>25</v>
      </c>
      <c r="K53" s="181">
        <v>93</v>
      </c>
      <c r="L53" s="52">
        <f t="shared" si="1"/>
        <v>2325</v>
      </c>
      <c r="M53" s="53">
        <v>5</v>
      </c>
      <c r="N53" s="52">
        <f t="shared" si="2"/>
        <v>465</v>
      </c>
      <c r="O53" s="53">
        <v>10</v>
      </c>
      <c r="P53" s="52">
        <f t="shared" si="3"/>
        <v>930</v>
      </c>
      <c r="Q53" s="53">
        <v>5</v>
      </c>
      <c r="R53" s="52">
        <f t="shared" si="4"/>
        <v>465</v>
      </c>
      <c r="S53" s="53">
        <v>5</v>
      </c>
      <c r="T53" s="52">
        <f t="shared" si="5"/>
        <v>465</v>
      </c>
    </row>
    <row r="54" spans="1:20" s="182" customFormat="1" ht="24" x14ac:dyDescent="0.55000000000000004">
      <c r="A54" s="77">
        <v>49</v>
      </c>
      <c r="B54" s="179" t="s">
        <v>281</v>
      </c>
      <c r="C54" s="180" t="s">
        <v>234</v>
      </c>
      <c r="D54" s="180" t="s">
        <v>235</v>
      </c>
      <c r="E54" s="51">
        <v>15</v>
      </c>
      <c r="F54" s="51">
        <v>12</v>
      </c>
      <c r="G54" s="51">
        <v>10</v>
      </c>
      <c r="H54" s="51">
        <v>15</v>
      </c>
      <c r="I54" s="51">
        <v>10</v>
      </c>
      <c r="J54" s="51">
        <f t="shared" si="0"/>
        <v>5</v>
      </c>
      <c r="K54" s="181">
        <v>120</v>
      </c>
      <c r="L54" s="52">
        <f t="shared" si="1"/>
        <v>600</v>
      </c>
      <c r="M54" s="53">
        <v>0</v>
      </c>
      <c r="N54" s="52">
        <f t="shared" si="2"/>
        <v>0</v>
      </c>
      <c r="O54" s="53">
        <v>0</v>
      </c>
      <c r="P54" s="52">
        <f t="shared" si="3"/>
        <v>0</v>
      </c>
      <c r="Q54" s="53">
        <v>5</v>
      </c>
      <c r="R54" s="52">
        <f t="shared" si="4"/>
        <v>600</v>
      </c>
      <c r="S54" s="53">
        <v>0</v>
      </c>
      <c r="T54" s="52">
        <f t="shared" si="5"/>
        <v>0</v>
      </c>
    </row>
    <row r="55" spans="1:20" s="182" customFormat="1" ht="24" x14ac:dyDescent="0.55000000000000004">
      <c r="A55" s="77">
        <v>50</v>
      </c>
      <c r="B55" s="179" t="s">
        <v>282</v>
      </c>
      <c r="C55" s="180" t="s">
        <v>283</v>
      </c>
      <c r="D55" s="180" t="s">
        <v>284</v>
      </c>
      <c r="E55" s="51">
        <v>1</v>
      </c>
      <c r="F55" s="51">
        <v>2</v>
      </c>
      <c r="G55" s="51">
        <v>1</v>
      </c>
      <c r="H55" s="51">
        <v>7</v>
      </c>
      <c r="I55" s="51">
        <v>2</v>
      </c>
      <c r="J55" s="51">
        <f t="shared" si="0"/>
        <v>5</v>
      </c>
      <c r="K55" s="181">
        <v>290</v>
      </c>
      <c r="L55" s="52">
        <f t="shared" si="1"/>
        <v>1450</v>
      </c>
      <c r="M55" s="53">
        <v>0</v>
      </c>
      <c r="N55" s="52">
        <f t="shared" si="2"/>
        <v>0</v>
      </c>
      <c r="O55" s="53">
        <v>5</v>
      </c>
      <c r="P55" s="52">
        <f t="shared" si="3"/>
        <v>1450</v>
      </c>
      <c r="Q55" s="53">
        <v>0</v>
      </c>
      <c r="R55" s="52">
        <f t="shared" si="4"/>
        <v>0</v>
      </c>
      <c r="S55" s="53">
        <v>0</v>
      </c>
      <c r="T55" s="52">
        <f t="shared" si="5"/>
        <v>0</v>
      </c>
    </row>
    <row r="56" spans="1:20" s="182" customFormat="1" ht="24" x14ac:dyDescent="0.55000000000000004">
      <c r="A56" s="77">
        <v>51</v>
      </c>
      <c r="B56" s="179" t="s">
        <v>285</v>
      </c>
      <c r="C56" s="180" t="s">
        <v>283</v>
      </c>
      <c r="D56" s="180" t="s">
        <v>284</v>
      </c>
      <c r="E56" s="51">
        <v>8</v>
      </c>
      <c r="F56" s="51">
        <v>6</v>
      </c>
      <c r="G56" s="51">
        <v>5</v>
      </c>
      <c r="H56" s="51">
        <v>13</v>
      </c>
      <c r="I56" s="51">
        <v>3</v>
      </c>
      <c r="J56" s="51">
        <f t="shared" si="0"/>
        <v>10</v>
      </c>
      <c r="K56" s="181">
        <v>290</v>
      </c>
      <c r="L56" s="52">
        <f t="shared" si="1"/>
        <v>2900</v>
      </c>
      <c r="M56" s="53">
        <v>0</v>
      </c>
      <c r="N56" s="52">
        <f t="shared" si="2"/>
        <v>0</v>
      </c>
      <c r="O56" s="53">
        <v>5</v>
      </c>
      <c r="P56" s="52">
        <f t="shared" si="3"/>
        <v>1450</v>
      </c>
      <c r="Q56" s="53">
        <v>0</v>
      </c>
      <c r="R56" s="52">
        <f t="shared" si="4"/>
        <v>0</v>
      </c>
      <c r="S56" s="53">
        <v>5</v>
      </c>
      <c r="T56" s="52">
        <f t="shared" si="5"/>
        <v>1450</v>
      </c>
    </row>
    <row r="57" spans="1:20" s="182" customFormat="1" ht="24" x14ac:dyDescent="0.55000000000000004">
      <c r="A57" s="77">
        <v>52</v>
      </c>
      <c r="B57" s="179" t="s">
        <v>286</v>
      </c>
      <c r="C57" s="180" t="s">
        <v>287</v>
      </c>
      <c r="D57" s="180" t="s">
        <v>235</v>
      </c>
      <c r="E57" s="51">
        <v>15</v>
      </c>
      <c r="F57" s="51">
        <v>11</v>
      </c>
      <c r="G57" s="51">
        <v>12</v>
      </c>
      <c r="H57" s="51">
        <v>25</v>
      </c>
      <c r="I57" s="51">
        <v>0</v>
      </c>
      <c r="J57" s="51">
        <f t="shared" si="0"/>
        <v>25</v>
      </c>
      <c r="K57" s="181">
        <v>1100</v>
      </c>
      <c r="L57" s="52">
        <f t="shared" si="1"/>
        <v>27500</v>
      </c>
      <c r="M57" s="53">
        <v>10</v>
      </c>
      <c r="N57" s="52">
        <f t="shared" si="2"/>
        <v>11000</v>
      </c>
      <c r="O57" s="53">
        <v>5</v>
      </c>
      <c r="P57" s="52">
        <f t="shared" si="3"/>
        <v>5500</v>
      </c>
      <c r="Q57" s="53">
        <v>10</v>
      </c>
      <c r="R57" s="52">
        <f t="shared" si="4"/>
        <v>11000</v>
      </c>
      <c r="S57" s="53">
        <v>0</v>
      </c>
      <c r="T57" s="52">
        <f t="shared" si="5"/>
        <v>0</v>
      </c>
    </row>
    <row r="58" spans="1:20" s="182" customFormat="1" ht="24" x14ac:dyDescent="0.55000000000000004">
      <c r="A58" s="77">
        <v>53</v>
      </c>
      <c r="B58" s="179" t="s">
        <v>288</v>
      </c>
      <c r="C58" s="180" t="s">
        <v>289</v>
      </c>
      <c r="D58" s="180" t="s">
        <v>290</v>
      </c>
      <c r="E58" s="51">
        <v>2</v>
      </c>
      <c r="F58" s="51">
        <v>0</v>
      </c>
      <c r="G58" s="51">
        <v>2</v>
      </c>
      <c r="H58" s="51">
        <v>3</v>
      </c>
      <c r="I58" s="51">
        <v>0</v>
      </c>
      <c r="J58" s="51">
        <f t="shared" si="0"/>
        <v>3</v>
      </c>
      <c r="K58" s="181">
        <v>2700</v>
      </c>
      <c r="L58" s="52">
        <f t="shared" si="1"/>
        <v>8100</v>
      </c>
      <c r="M58" s="53">
        <v>1</v>
      </c>
      <c r="N58" s="52">
        <f t="shared" si="2"/>
        <v>2700</v>
      </c>
      <c r="O58" s="53">
        <v>1</v>
      </c>
      <c r="P58" s="52">
        <f t="shared" si="3"/>
        <v>2700</v>
      </c>
      <c r="Q58" s="53">
        <v>0</v>
      </c>
      <c r="R58" s="52">
        <f t="shared" si="4"/>
        <v>0</v>
      </c>
      <c r="S58" s="53">
        <v>1</v>
      </c>
      <c r="T58" s="52">
        <f t="shared" si="5"/>
        <v>2700</v>
      </c>
    </row>
    <row r="59" spans="1:20" s="182" customFormat="1" ht="24" x14ac:dyDescent="0.55000000000000004">
      <c r="A59" s="77">
        <v>54</v>
      </c>
      <c r="B59" s="179" t="s">
        <v>1591</v>
      </c>
      <c r="C59" s="180" t="s">
        <v>268</v>
      </c>
      <c r="D59" s="180" t="s">
        <v>248</v>
      </c>
      <c r="E59" s="51">
        <v>12</v>
      </c>
      <c r="F59" s="51">
        <v>10</v>
      </c>
      <c r="G59" s="51">
        <v>33</v>
      </c>
      <c r="H59" s="51">
        <v>32</v>
      </c>
      <c r="I59" s="51">
        <v>2</v>
      </c>
      <c r="J59" s="51">
        <f t="shared" si="0"/>
        <v>30</v>
      </c>
      <c r="K59" s="181">
        <v>50</v>
      </c>
      <c r="L59" s="52">
        <f t="shared" si="1"/>
        <v>1500</v>
      </c>
      <c r="M59" s="53">
        <v>10</v>
      </c>
      <c r="N59" s="52">
        <f t="shared" si="2"/>
        <v>500</v>
      </c>
      <c r="O59" s="53">
        <v>10</v>
      </c>
      <c r="P59" s="52">
        <f t="shared" si="3"/>
        <v>500</v>
      </c>
      <c r="Q59" s="53">
        <v>0</v>
      </c>
      <c r="R59" s="52">
        <f t="shared" si="4"/>
        <v>0</v>
      </c>
      <c r="S59" s="53">
        <v>10</v>
      </c>
      <c r="T59" s="52">
        <f t="shared" si="5"/>
        <v>500</v>
      </c>
    </row>
    <row r="60" spans="1:20" s="182" customFormat="1" ht="24" x14ac:dyDescent="0.55000000000000004">
      <c r="A60" s="77">
        <v>55</v>
      </c>
      <c r="B60" s="179" t="s">
        <v>1592</v>
      </c>
      <c r="C60" s="180" t="s">
        <v>268</v>
      </c>
      <c r="D60" s="180" t="s">
        <v>248</v>
      </c>
      <c r="E60" s="51">
        <v>10</v>
      </c>
      <c r="F60" s="51">
        <v>20</v>
      </c>
      <c r="G60" s="51">
        <v>10</v>
      </c>
      <c r="H60" s="51">
        <v>30</v>
      </c>
      <c r="I60" s="51">
        <v>20</v>
      </c>
      <c r="J60" s="51">
        <f t="shared" si="0"/>
        <v>10</v>
      </c>
      <c r="K60" s="181">
        <v>50</v>
      </c>
      <c r="L60" s="52">
        <f t="shared" si="1"/>
        <v>500</v>
      </c>
      <c r="M60" s="53">
        <v>0</v>
      </c>
      <c r="N60" s="52">
        <f t="shared" si="2"/>
        <v>0</v>
      </c>
      <c r="O60" s="53">
        <v>0</v>
      </c>
      <c r="P60" s="52">
        <f t="shared" si="3"/>
        <v>0</v>
      </c>
      <c r="Q60" s="53">
        <v>10</v>
      </c>
      <c r="R60" s="52">
        <f t="shared" si="4"/>
        <v>500</v>
      </c>
      <c r="S60" s="53">
        <v>0</v>
      </c>
      <c r="T60" s="52">
        <f t="shared" si="5"/>
        <v>0</v>
      </c>
    </row>
    <row r="61" spans="1:20" s="182" customFormat="1" ht="24" x14ac:dyDescent="0.55000000000000004">
      <c r="A61" s="77">
        <v>56</v>
      </c>
      <c r="B61" s="179" t="s">
        <v>1593</v>
      </c>
      <c r="C61" s="180" t="s">
        <v>268</v>
      </c>
      <c r="D61" s="180" t="s">
        <v>248</v>
      </c>
      <c r="E61" s="51">
        <v>15</v>
      </c>
      <c r="F61" s="51">
        <v>46</v>
      </c>
      <c r="G61" s="51">
        <v>10</v>
      </c>
      <c r="H61" s="51">
        <v>40</v>
      </c>
      <c r="I61" s="51">
        <v>10</v>
      </c>
      <c r="J61" s="51">
        <f t="shared" si="0"/>
        <v>30</v>
      </c>
      <c r="K61" s="181">
        <v>22</v>
      </c>
      <c r="L61" s="52">
        <f t="shared" si="1"/>
        <v>660</v>
      </c>
      <c r="M61" s="53">
        <v>10</v>
      </c>
      <c r="N61" s="52">
        <f t="shared" si="2"/>
        <v>220</v>
      </c>
      <c r="O61" s="53">
        <v>0</v>
      </c>
      <c r="P61" s="52">
        <f t="shared" si="3"/>
        <v>0</v>
      </c>
      <c r="Q61" s="53">
        <v>10</v>
      </c>
      <c r="R61" s="52">
        <f t="shared" si="4"/>
        <v>220</v>
      </c>
      <c r="S61" s="53">
        <v>10</v>
      </c>
      <c r="T61" s="52">
        <f t="shared" si="5"/>
        <v>220</v>
      </c>
    </row>
    <row r="62" spans="1:20" s="182" customFormat="1" ht="24" x14ac:dyDescent="0.55000000000000004">
      <c r="A62" s="77">
        <v>57</v>
      </c>
      <c r="B62" s="179" t="s">
        <v>1594</v>
      </c>
      <c r="C62" s="180" t="s">
        <v>268</v>
      </c>
      <c r="D62" s="180" t="s">
        <v>248</v>
      </c>
      <c r="E62" s="51">
        <v>190</v>
      </c>
      <c r="F62" s="51">
        <v>105</v>
      </c>
      <c r="G62" s="51">
        <v>130</v>
      </c>
      <c r="H62" s="51">
        <v>150</v>
      </c>
      <c r="I62" s="51">
        <v>0</v>
      </c>
      <c r="J62" s="51">
        <f t="shared" si="0"/>
        <v>150</v>
      </c>
      <c r="K62" s="181">
        <v>22</v>
      </c>
      <c r="L62" s="52">
        <f t="shared" si="1"/>
        <v>3300</v>
      </c>
      <c r="M62" s="53">
        <v>40</v>
      </c>
      <c r="N62" s="52">
        <f t="shared" si="2"/>
        <v>880</v>
      </c>
      <c r="O62" s="53">
        <v>40</v>
      </c>
      <c r="P62" s="52">
        <f t="shared" si="3"/>
        <v>880</v>
      </c>
      <c r="Q62" s="53">
        <v>40</v>
      </c>
      <c r="R62" s="52">
        <f t="shared" si="4"/>
        <v>880</v>
      </c>
      <c r="S62" s="53">
        <v>30</v>
      </c>
      <c r="T62" s="52">
        <f t="shared" si="5"/>
        <v>660</v>
      </c>
    </row>
    <row r="63" spans="1:20" s="182" customFormat="1" ht="24" x14ac:dyDescent="0.55000000000000004">
      <c r="A63" s="77">
        <v>58</v>
      </c>
      <c r="B63" s="179" t="s">
        <v>1595</v>
      </c>
      <c r="C63" s="180" t="s">
        <v>268</v>
      </c>
      <c r="D63" s="180" t="s">
        <v>248</v>
      </c>
      <c r="E63" s="51">
        <v>740</v>
      </c>
      <c r="F63" s="51">
        <v>645</v>
      </c>
      <c r="G63" s="51">
        <v>730</v>
      </c>
      <c r="H63" s="51">
        <v>840</v>
      </c>
      <c r="I63" s="51">
        <v>40</v>
      </c>
      <c r="J63" s="51">
        <f t="shared" si="0"/>
        <v>800</v>
      </c>
      <c r="K63" s="181">
        <v>22</v>
      </c>
      <c r="L63" s="52">
        <f t="shared" si="1"/>
        <v>17600</v>
      </c>
      <c r="M63" s="53">
        <v>200</v>
      </c>
      <c r="N63" s="52">
        <f t="shared" si="2"/>
        <v>4400</v>
      </c>
      <c r="O63" s="53">
        <v>200</v>
      </c>
      <c r="P63" s="52">
        <f t="shared" si="3"/>
        <v>4400</v>
      </c>
      <c r="Q63" s="53">
        <v>200</v>
      </c>
      <c r="R63" s="52">
        <f t="shared" si="4"/>
        <v>4400</v>
      </c>
      <c r="S63" s="53">
        <v>200</v>
      </c>
      <c r="T63" s="52">
        <f t="shared" si="5"/>
        <v>4400</v>
      </c>
    </row>
    <row r="64" spans="1:20" s="182" customFormat="1" ht="24" x14ac:dyDescent="0.55000000000000004">
      <c r="A64" s="77">
        <v>59</v>
      </c>
      <c r="B64" s="179" t="s">
        <v>1596</v>
      </c>
      <c r="C64" s="180" t="s">
        <v>268</v>
      </c>
      <c r="D64" s="180" t="s">
        <v>248</v>
      </c>
      <c r="E64" s="51">
        <v>45</v>
      </c>
      <c r="F64" s="51">
        <v>125</v>
      </c>
      <c r="G64" s="51">
        <v>80</v>
      </c>
      <c r="H64" s="51">
        <v>120</v>
      </c>
      <c r="I64" s="51">
        <v>0</v>
      </c>
      <c r="J64" s="51">
        <f t="shared" si="0"/>
        <v>120</v>
      </c>
      <c r="K64" s="181">
        <v>22</v>
      </c>
      <c r="L64" s="52">
        <f t="shared" si="1"/>
        <v>2640</v>
      </c>
      <c r="M64" s="53">
        <v>30</v>
      </c>
      <c r="N64" s="52">
        <f t="shared" si="2"/>
        <v>660</v>
      </c>
      <c r="O64" s="53">
        <v>30</v>
      </c>
      <c r="P64" s="52">
        <f t="shared" si="3"/>
        <v>660</v>
      </c>
      <c r="Q64" s="53">
        <v>30</v>
      </c>
      <c r="R64" s="52">
        <f t="shared" si="4"/>
        <v>660</v>
      </c>
      <c r="S64" s="53">
        <v>30</v>
      </c>
      <c r="T64" s="52">
        <f t="shared" si="5"/>
        <v>660</v>
      </c>
    </row>
    <row r="65" spans="1:20" s="182" customFormat="1" ht="24" x14ac:dyDescent="0.55000000000000004">
      <c r="A65" s="77">
        <v>60</v>
      </c>
      <c r="B65" s="179" t="s">
        <v>1597</v>
      </c>
      <c r="C65" s="180" t="s">
        <v>268</v>
      </c>
      <c r="D65" s="180" t="s">
        <v>248</v>
      </c>
      <c r="E65" s="51">
        <v>20</v>
      </c>
      <c r="F65" s="51">
        <v>20</v>
      </c>
      <c r="G65" s="51">
        <v>20</v>
      </c>
      <c r="H65" s="51">
        <v>60</v>
      </c>
      <c r="I65" s="51">
        <v>20</v>
      </c>
      <c r="J65" s="51">
        <f t="shared" si="0"/>
        <v>40</v>
      </c>
      <c r="K65" s="181">
        <v>22</v>
      </c>
      <c r="L65" s="52">
        <f t="shared" si="1"/>
        <v>880</v>
      </c>
      <c r="M65" s="53">
        <v>0</v>
      </c>
      <c r="N65" s="52">
        <f t="shared" si="2"/>
        <v>0</v>
      </c>
      <c r="O65" s="53">
        <v>20</v>
      </c>
      <c r="P65" s="52">
        <f t="shared" si="3"/>
        <v>440</v>
      </c>
      <c r="Q65" s="53">
        <v>0</v>
      </c>
      <c r="R65" s="52">
        <f t="shared" si="4"/>
        <v>0</v>
      </c>
      <c r="S65" s="53">
        <v>20</v>
      </c>
      <c r="T65" s="52">
        <f t="shared" si="5"/>
        <v>440</v>
      </c>
    </row>
    <row r="66" spans="1:20" s="182" customFormat="1" ht="24" x14ac:dyDescent="0.55000000000000004">
      <c r="A66" s="77">
        <v>61</v>
      </c>
      <c r="B66" s="179" t="s">
        <v>291</v>
      </c>
      <c r="C66" s="180" t="s">
        <v>292</v>
      </c>
      <c r="D66" s="180" t="s">
        <v>293</v>
      </c>
      <c r="E66" s="51">
        <v>80</v>
      </c>
      <c r="F66" s="51">
        <v>58</v>
      </c>
      <c r="G66" s="51">
        <v>84</v>
      </c>
      <c r="H66" s="51">
        <v>240</v>
      </c>
      <c r="I66" s="51">
        <v>36</v>
      </c>
      <c r="J66" s="51">
        <f t="shared" si="0"/>
        <v>204</v>
      </c>
      <c r="K66" s="181">
        <v>7</v>
      </c>
      <c r="L66" s="52">
        <f t="shared" si="1"/>
        <v>1428</v>
      </c>
      <c r="M66" s="53">
        <v>120</v>
      </c>
      <c r="N66" s="52">
        <f t="shared" si="2"/>
        <v>840</v>
      </c>
      <c r="O66" s="53">
        <v>0</v>
      </c>
      <c r="P66" s="52">
        <f t="shared" si="3"/>
        <v>0</v>
      </c>
      <c r="Q66" s="53">
        <v>84</v>
      </c>
      <c r="R66" s="52">
        <f t="shared" si="4"/>
        <v>588</v>
      </c>
      <c r="S66" s="53">
        <v>0</v>
      </c>
      <c r="T66" s="52">
        <f t="shared" si="5"/>
        <v>0</v>
      </c>
    </row>
    <row r="67" spans="1:20" s="182" customFormat="1" ht="24" x14ac:dyDescent="0.55000000000000004">
      <c r="A67" s="77">
        <v>62</v>
      </c>
      <c r="B67" s="179" t="s">
        <v>294</v>
      </c>
      <c r="C67" s="180" t="s">
        <v>292</v>
      </c>
      <c r="D67" s="180" t="s">
        <v>293</v>
      </c>
      <c r="E67" s="51">
        <v>84</v>
      </c>
      <c r="F67" s="51">
        <v>72</v>
      </c>
      <c r="G67" s="51">
        <v>98</v>
      </c>
      <c r="H67" s="51">
        <v>204</v>
      </c>
      <c r="I67" s="51">
        <v>0</v>
      </c>
      <c r="J67" s="51">
        <f t="shared" si="0"/>
        <v>204</v>
      </c>
      <c r="K67" s="181">
        <v>2</v>
      </c>
      <c r="L67" s="52">
        <f t="shared" si="1"/>
        <v>408</v>
      </c>
      <c r="M67" s="53">
        <v>120</v>
      </c>
      <c r="N67" s="52">
        <f t="shared" si="2"/>
        <v>240</v>
      </c>
      <c r="O67" s="53">
        <v>0</v>
      </c>
      <c r="P67" s="52">
        <f t="shared" si="3"/>
        <v>0</v>
      </c>
      <c r="Q67" s="53">
        <v>84</v>
      </c>
      <c r="R67" s="52">
        <f t="shared" si="4"/>
        <v>168</v>
      </c>
      <c r="S67" s="53">
        <v>0</v>
      </c>
      <c r="T67" s="52">
        <f t="shared" si="5"/>
        <v>0</v>
      </c>
    </row>
    <row r="68" spans="1:20" s="182" customFormat="1" ht="24" x14ac:dyDescent="0.55000000000000004">
      <c r="A68" s="77">
        <v>63</v>
      </c>
      <c r="B68" s="179" t="s">
        <v>295</v>
      </c>
      <c r="C68" s="180" t="s">
        <v>251</v>
      </c>
      <c r="D68" s="180" t="s">
        <v>242</v>
      </c>
      <c r="E68" s="51">
        <v>15</v>
      </c>
      <c r="F68" s="51">
        <v>25</v>
      </c>
      <c r="G68" s="51">
        <v>16</v>
      </c>
      <c r="H68" s="51">
        <v>37</v>
      </c>
      <c r="I68" s="51">
        <v>12</v>
      </c>
      <c r="J68" s="51">
        <f t="shared" si="0"/>
        <v>25</v>
      </c>
      <c r="K68" s="181">
        <v>7</v>
      </c>
      <c r="L68" s="52">
        <f t="shared" si="1"/>
        <v>175</v>
      </c>
      <c r="M68" s="53">
        <v>0</v>
      </c>
      <c r="N68" s="52">
        <f t="shared" si="2"/>
        <v>0</v>
      </c>
      <c r="O68" s="53">
        <v>25</v>
      </c>
      <c r="P68" s="52">
        <f t="shared" si="3"/>
        <v>175</v>
      </c>
      <c r="Q68" s="53">
        <v>0</v>
      </c>
      <c r="R68" s="52">
        <f t="shared" si="4"/>
        <v>0</v>
      </c>
      <c r="S68" s="53">
        <v>0</v>
      </c>
      <c r="T68" s="52">
        <f t="shared" si="5"/>
        <v>0</v>
      </c>
    </row>
    <row r="69" spans="1:20" s="182" customFormat="1" ht="24" x14ac:dyDescent="0.55000000000000004">
      <c r="A69" s="77">
        <v>64</v>
      </c>
      <c r="B69" s="179" t="s">
        <v>296</v>
      </c>
      <c r="C69" s="180" t="s">
        <v>238</v>
      </c>
      <c r="D69" s="180" t="s">
        <v>270</v>
      </c>
      <c r="E69" s="51">
        <v>15</v>
      </c>
      <c r="F69" s="51">
        <v>14</v>
      </c>
      <c r="G69" s="51">
        <v>30</v>
      </c>
      <c r="H69" s="51">
        <v>58</v>
      </c>
      <c r="I69" s="51">
        <v>8</v>
      </c>
      <c r="J69" s="51">
        <f t="shared" si="0"/>
        <v>50</v>
      </c>
      <c r="K69" s="181">
        <v>7</v>
      </c>
      <c r="L69" s="52">
        <f t="shared" si="1"/>
        <v>350</v>
      </c>
      <c r="M69" s="53">
        <v>0</v>
      </c>
      <c r="N69" s="52">
        <f t="shared" si="2"/>
        <v>0</v>
      </c>
      <c r="O69" s="53">
        <v>25</v>
      </c>
      <c r="P69" s="52">
        <f t="shared" si="3"/>
        <v>175</v>
      </c>
      <c r="Q69" s="53">
        <v>0</v>
      </c>
      <c r="R69" s="52">
        <f t="shared" si="4"/>
        <v>0</v>
      </c>
      <c r="S69" s="53">
        <v>25</v>
      </c>
      <c r="T69" s="52">
        <f t="shared" si="5"/>
        <v>175</v>
      </c>
    </row>
    <row r="70" spans="1:20" s="182" customFormat="1" ht="24" x14ac:dyDescent="0.55000000000000004">
      <c r="A70" s="77">
        <v>65</v>
      </c>
      <c r="B70" s="179" t="s">
        <v>297</v>
      </c>
      <c r="C70" s="180" t="s">
        <v>251</v>
      </c>
      <c r="D70" s="180" t="s">
        <v>242</v>
      </c>
      <c r="E70" s="51">
        <v>8</v>
      </c>
      <c r="F70" s="51">
        <v>10</v>
      </c>
      <c r="G70" s="51">
        <v>2</v>
      </c>
      <c r="H70" s="51">
        <v>23</v>
      </c>
      <c r="I70" s="51">
        <v>3</v>
      </c>
      <c r="J70" s="51">
        <f t="shared" si="0"/>
        <v>20</v>
      </c>
      <c r="K70" s="181">
        <v>850</v>
      </c>
      <c r="L70" s="52">
        <f t="shared" si="1"/>
        <v>17000</v>
      </c>
      <c r="M70" s="53">
        <v>5</v>
      </c>
      <c r="N70" s="52">
        <f t="shared" si="2"/>
        <v>4250</v>
      </c>
      <c r="O70" s="53">
        <v>5</v>
      </c>
      <c r="P70" s="52">
        <f t="shared" si="3"/>
        <v>4250</v>
      </c>
      <c r="Q70" s="53">
        <v>5</v>
      </c>
      <c r="R70" s="52">
        <f t="shared" si="4"/>
        <v>4250</v>
      </c>
      <c r="S70" s="53">
        <v>5</v>
      </c>
      <c r="T70" s="52">
        <f t="shared" si="5"/>
        <v>4250</v>
      </c>
    </row>
    <row r="71" spans="1:20" s="182" customFormat="1" ht="24" x14ac:dyDescent="0.55000000000000004">
      <c r="A71" s="77">
        <v>66</v>
      </c>
      <c r="B71" s="179" t="s">
        <v>1598</v>
      </c>
      <c r="C71" s="180" t="s">
        <v>268</v>
      </c>
      <c r="D71" s="180" t="s">
        <v>248</v>
      </c>
      <c r="E71" s="51">
        <v>45</v>
      </c>
      <c r="F71" s="51">
        <v>70</v>
      </c>
      <c r="G71" s="51">
        <v>85</v>
      </c>
      <c r="H71" s="51">
        <v>45</v>
      </c>
      <c r="I71" s="51">
        <v>45</v>
      </c>
      <c r="J71" s="51">
        <f t="shared" si="0"/>
        <v>0</v>
      </c>
      <c r="K71" s="181">
        <v>7</v>
      </c>
      <c r="L71" s="52">
        <f t="shared" si="1"/>
        <v>0</v>
      </c>
      <c r="M71" s="53">
        <v>0</v>
      </c>
      <c r="N71" s="52">
        <f t="shared" si="2"/>
        <v>0</v>
      </c>
      <c r="O71" s="53">
        <v>0</v>
      </c>
      <c r="P71" s="52">
        <f t="shared" ref="P71:P134" si="6">K71*O71</f>
        <v>0</v>
      </c>
      <c r="Q71" s="53">
        <v>0</v>
      </c>
      <c r="R71" s="52">
        <f t="shared" ref="R71:R134" si="7">K71*Q71</f>
        <v>0</v>
      </c>
      <c r="S71" s="53">
        <v>0</v>
      </c>
      <c r="T71" s="52">
        <f t="shared" ref="T71:T134" si="8">K71*S71</f>
        <v>0</v>
      </c>
    </row>
    <row r="72" spans="1:20" s="182" customFormat="1" ht="24" x14ac:dyDescent="0.55000000000000004">
      <c r="A72" s="77">
        <v>67</v>
      </c>
      <c r="B72" s="179" t="s">
        <v>1599</v>
      </c>
      <c r="C72" s="180" t="s">
        <v>268</v>
      </c>
      <c r="D72" s="180" t="s">
        <v>248</v>
      </c>
      <c r="E72" s="51">
        <v>0</v>
      </c>
      <c r="F72" s="51">
        <v>0</v>
      </c>
      <c r="G72" s="51">
        <v>0</v>
      </c>
      <c r="H72" s="51">
        <v>100</v>
      </c>
      <c r="I72" s="51">
        <v>0</v>
      </c>
      <c r="J72" s="51">
        <f t="shared" si="0"/>
        <v>100</v>
      </c>
      <c r="K72" s="181">
        <v>3</v>
      </c>
      <c r="L72" s="52">
        <f t="shared" si="1"/>
        <v>300</v>
      </c>
      <c r="M72" s="53">
        <v>0</v>
      </c>
      <c r="N72" s="52">
        <f t="shared" si="2"/>
        <v>0</v>
      </c>
      <c r="O72" s="53">
        <v>50</v>
      </c>
      <c r="P72" s="52">
        <f t="shared" si="6"/>
        <v>150</v>
      </c>
      <c r="Q72" s="53">
        <v>0</v>
      </c>
      <c r="R72" s="52">
        <f t="shared" si="7"/>
        <v>0</v>
      </c>
      <c r="S72" s="53">
        <v>50</v>
      </c>
      <c r="T72" s="52">
        <f t="shared" si="8"/>
        <v>150</v>
      </c>
    </row>
    <row r="73" spans="1:20" s="182" customFormat="1" ht="24" x14ac:dyDescent="0.55000000000000004">
      <c r="A73" s="77">
        <v>68</v>
      </c>
      <c r="B73" s="179" t="s">
        <v>1600</v>
      </c>
      <c r="C73" s="180" t="s">
        <v>268</v>
      </c>
      <c r="D73" s="180" t="s">
        <v>248</v>
      </c>
      <c r="E73" s="51">
        <v>2040</v>
      </c>
      <c r="F73" s="51">
        <v>360</v>
      </c>
      <c r="G73" s="51">
        <v>0</v>
      </c>
      <c r="H73" s="51">
        <v>0</v>
      </c>
      <c r="I73" s="51">
        <v>0</v>
      </c>
      <c r="J73" s="51">
        <f t="shared" si="0"/>
        <v>0</v>
      </c>
      <c r="K73" s="181">
        <v>7</v>
      </c>
      <c r="L73" s="52">
        <f t="shared" si="1"/>
        <v>0</v>
      </c>
      <c r="M73" s="53">
        <v>0</v>
      </c>
      <c r="N73" s="52">
        <f t="shared" si="2"/>
        <v>0</v>
      </c>
      <c r="O73" s="53">
        <v>0</v>
      </c>
      <c r="P73" s="52">
        <f t="shared" si="6"/>
        <v>0</v>
      </c>
      <c r="Q73" s="53">
        <v>0</v>
      </c>
      <c r="R73" s="52">
        <f t="shared" si="7"/>
        <v>0</v>
      </c>
      <c r="S73" s="53">
        <v>0</v>
      </c>
      <c r="T73" s="52">
        <f t="shared" si="8"/>
        <v>0</v>
      </c>
    </row>
    <row r="74" spans="1:20" s="182" customFormat="1" ht="24" x14ac:dyDescent="0.55000000000000004">
      <c r="A74" s="77">
        <v>69</v>
      </c>
      <c r="B74" s="179" t="s">
        <v>1601</v>
      </c>
      <c r="C74" s="180" t="s">
        <v>268</v>
      </c>
      <c r="D74" s="180" t="s">
        <v>248</v>
      </c>
      <c r="E74" s="51">
        <v>0</v>
      </c>
      <c r="F74" s="51">
        <v>285</v>
      </c>
      <c r="G74" s="51">
        <v>680</v>
      </c>
      <c r="H74" s="51">
        <v>1560</v>
      </c>
      <c r="I74" s="51">
        <v>60</v>
      </c>
      <c r="J74" s="51">
        <f t="shared" si="0"/>
        <v>1500</v>
      </c>
      <c r="K74" s="181">
        <v>3</v>
      </c>
      <c r="L74" s="52">
        <f t="shared" si="1"/>
        <v>4500</v>
      </c>
      <c r="M74" s="53">
        <v>500</v>
      </c>
      <c r="N74" s="52">
        <f t="shared" si="2"/>
        <v>1500</v>
      </c>
      <c r="O74" s="53">
        <v>500</v>
      </c>
      <c r="P74" s="52">
        <f t="shared" si="6"/>
        <v>1500</v>
      </c>
      <c r="Q74" s="53">
        <v>250</v>
      </c>
      <c r="R74" s="52">
        <f t="shared" si="7"/>
        <v>750</v>
      </c>
      <c r="S74" s="53">
        <v>250</v>
      </c>
      <c r="T74" s="52">
        <f t="shared" si="8"/>
        <v>750</v>
      </c>
    </row>
    <row r="75" spans="1:20" s="182" customFormat="1" ht="24" x14ac:dyDescent="0.55000000000000004">
      <c r="A75" s="77">
        <v>70</v>
      </c>
      <c r="B75" s="179" t="s">
        <v>1602</v>
      </c>
      <c r="C75" s="180" t="s">
        <v>268</v>
      </c>
      <c r="D75" s="180" t="s">
        <v>248</v>
      </c>
      <c r="E75" s="51">
        <v>2000</v>
      </c>
      <c r="F75" s="51">
        <v>500</v>
      </c>
      <c r="G75" s="51">
        <v>0</v>
      </c>
      <c r="H75" s="51">
        <v>0</v>
      </c>
      <c r="I75" s="51">
        <v>0</v>
      </c>
      <c r="J75" s="51">
        <f t="shared" ref="J75:J138" si="9">H75-I75</f>
        <v>0</v>
      </c>
      <c r="K75" s="181">
        <v>7</v>
      </c>
      <c r="L75" s="52">
        <f t="shared" si="1"/>
        <v>0</v>
      </c>
      <c r="M75" s="53">
        <v>0</v>
      </c>
      <c r="N75" s="52">
        <f t="shared" si="2"/>
        <v>0</v>
      </c>
      <c r="O75" s="53">
        <v>0</v>
      </c>
      <c r="P75" s="52">
        <f t="shared" si="6"/>
        <v>0</v>
      </c>
      <c r="Q75" s="53">
        <v>0</v>
      </c>
      <c r="R75" s="52">
        <f t="shared" si="7"/>
        <v>0</v>
      </c>
      <c r="S75" s="53">
        <v>0</v>
      </c>
      <c r="T75" s="52">
        <f t="shared" si="8"/>
        <v>0</v>
      </c>
    </row>
    <row r="76" spans="1:20" s="182" customFormat="1" ht="24" x14ac:dyDescent="0.55000000000000004">
      <c r="A76" s="77">
        <v>71</v>
      </c>
      <c r="B76" s="179" t="s">
        <v>1603</v>
      </c>
      <c r="C76" s="180" t="s">
        <v>268</v>
      </c>
      <c r="D76" s="180" t="s">
        <v>248</v>
      </c>
      <c r="E76" s="51">
        <v>0</v>
      </c>
      <c r="F76" s="51">
        <v>605</v>
      </c>
      <c r="G76" s="51">
        <v>1950</v>
      </c>
      <c r="H76" s="51">
        <v>3000</v>
      </c>
      <c r="I76" s="51">
        <v>0</v>
      </c>
      <c r="J76" s="51">
        <f t="shared" si="9"/>
        <v>3000</v>
      </c>
      <c r="K76" s="181">
        <v>3</v>
      </c>
      <c r="L76" s="52">
        <f t="shared" si="1"/>
        <v>9000</v>
      </c>
      <c r="M76" s="53">
        <v>1000</v>
      </c>
      <c r="N76" s="52">
        <f t="shared" si="2"/>
        <v>3000</v>
      </c>
      <c r="O76" s="53">
        <v>500</v>
      </c>
      <c r="P76" s="52">
        <f t="shared" si="6"/>
        <v>1500</v>
      </c>
      <c r="Q76" s="53">
        <v>1000</v>
      </c>
      <c r="R76" s="52">
        <f t="shared" si="7"/>
        <v>3000</v>
      </c>
      <c r="S76" s="53">
        <v>500</v>
      </c>
      <c r="T76" s="52">
        <f t="shared" si="8"/>
        <v>1500</v>
      </c>
    </row>
    <row r="77" spans="1:20" s="182" customFormat="1" ht="24" x14ac:dyDescent="0.55000000000000004">
      <c r="A77" s="77">
        <v>72</v>
      </c>
      <c r="B77" s="179" t="s">
        <v>1604</v>
      </c>
      <c r="C77" s="180" t="s">
        <v>268</v>
      </c>
      <c r="D77" s="180" t="s">
        <v>248</v>
      </c>
      <c r="E77" s="51">
        <v>1585</v>
      </c>
      <c r="F77" s="51">
        <v>640</v>
      </c>
      <c r="G77" s="51">
        <v>0</v>
      </c>
      <c r="H77" s="51">
        <v>0</v>
      </c>
      <c r="I77" s="51">
        <v>0</v>
      </c>
      <c r="J77" s="51">
        <f t="shared" si="9"/>
        <v>0</v>
      </c>
      <c r="K77" s="181">
        <v>7</v>
      </c>
      <c r="L77" s="52">
        <f t="shared" si="1"/>
        <v>0</v>
      </c>
      <c r="M77" s="53">
        <v>0</v>
      </c>
      <c r="N77" s="52">
        <f t="shared" si="2"/>
        <v>0</v>
      </c>
      <c r="O77" s="53">
        <v>0</v>
      </c>
      <c r="P77" s="52">
        <f t="shared" si="6"/>
        <v>0</v>
      </c>
      <c r="Q77" s="53">
        <v>0</v>
      </c>
      <c r="R77" s="52">
        <f t="shared" si="7"/>
        <v>0</v>
      </c>
      <c r="S77" s="53">
        <v>0</v>
      </c>
      <c r="T77" s="52">
        <f t="shared" si="8"/>
        <v>0</v>
      </c>
    </row>
    <row r="78" spans="1:20" s="182" customFormat="1" ht="24" x14ac:dyDescent="0.55000000000000004">
      <c r="A78" s="77">
        <v>73</v>
      </c>
      <c r="B78" s="179" t="s">
        <v>1605</v>
      </c>
      <c r="C78" s="180" t="s">
        <v>268</v>
      </c>
      <c r="D78" s="180" t="s">
        <v>248</v>
      </c>
      <c r="E78" s="51">
        <v>0</v>
      </c>
      <c r="F78" s="51">
        <v>1220</v>
      </c>
      <c r="G78" s="51">
        <v>1674</v>
      </c>
      <c r="H78" s="51">
        <v>2647</v>
      </c>
      <c r="I78" s="51">
        <v>147</v>
      </c>
      <c r="J78" s="51">
        <f t="shared" si="9"/>
        <v>2500</v>
      </c>
      <c r="K78" s="181">
        <v>3</v>
      </c>
      <c r="L78" s="52">
        <f t="shared" ref="L78:L125" si="10">J78*K78</f>
        <v>7500</v>
      </c>
      <c r="M78" s="53">
        <v>1000</v>
      </c>
      <c r="N78" s="52">
        <f t="shared" si="2"/>
        <v>3000</v>
      </c>
      <c r="O78" s="53">
        <v>500</v>
      </c>
      <c r="P78" s="52">
        <f t="shared" si="6"/>
        <v>1500</v>
      </c>
      <c r="Q78" s="53">
        <v>500</v>
      </c>
      <c r="R78" s="52">
        <f t="shared" si="7"/>
        <v>1500</v>
      </c>
      <c r="S78" s="53">
        <v>500</v>
      </c>
      <c r="T78" s="52">
        <f t="shared" si="8"/>
        <v>1500</v>
      </c>
    </row>
    <row r="79" spans="1:20" s="182" customFormat="1" ht="24" x14ac:dyDescent="0.55000000000000004">
      <c r="A79" s="77">
        <v>74</v>
      </c>
      <c r="B79" s="179" t="s">
        <v>1606</v>
      </c>
      <c r="C79" s="180" t="s">
        <v>268</v>
      </c>
      <c r="D79" s="180" t="s">
        <v>248</v>
      </c>
      <c r="E79" s="51">
        <v>1030</v>
      </c>
      <c r="F79" s="51">
        <v>770</v>
      </c>
      <c r="G79" s="51">
        <v>0</v>
      </c>
      <c r="H79" s="51">
        <v>0</v>
      </c>
      <c r="I79" s="51">
        <v>0</v>
      </c>
      <c r="J79" s="51">
        <f t="shared" si="9"/>
        <v>0</v>
      </c>
      <c r="K79" s="181">
        <v>7</v>
      </c>
      <c r="L79" s="52">
        <f t="shared" si="10"/>
        <v>0</v>
      </c>
      <c r="M79" s="53">
        <v>0</v>
      </c>
      <c r="N79" s="52">
        <f t="shared" ref="N79:N142" si="11">K79*M79</f>
        <v>0</v>
      </c>
      <c r="O79" s="53">
        <v>0</v>
      </c>
      <c r="P79" s="52">
        <f t="shared" si="6"/>
        <v>0</v>
      </c>
      <c r="Q79" s="53">
        <v>0</v>
      </c>
      <c r="R79" s="52">
        <f t="shared" si="7"/>
        <v>0</v>
      </c>
      <c r="S79" s="53">
        <v>0</v>
      </c>
      <c r="T79" s="52">
        <f t="shared" si="8"/>
        <v>0</v>
      </c>
    </row>
    <row r="80" spans="1:20" s="182" customFormat="1" ht="24" x14ac:dyDescent="0.55000000000000004">
      <c r="A80" s="77">
        <v>75</v>
      </c>
      <c r="B80" s="179" t="s">
        <v>1607</v>
      </c>
      <c r="C80" s="180" t="s">
        <v>268</v>
      </c>
      <c r="D80" s="180" t="s">
        <v>248</v>
      </c>
      <c r="E80" s="51">
        <v>0</v>
      </c>
      <c r="F80" s="51">
        <v>665</v>
      </c>
      <c r="G80" s="51">
        <v>1100</v>
      </c>
      <c r="H80" s="51">
        <v>2000</v>
      </c>
      <c r="I80" s="51">
        <v>0</v>
      </c>
      <c r="J80" s="51">
        <f t="shared" si="9"/>
        <v>2000</v>
      </c>
      <c r="K80" s="181">
        <v>3</v>
      </c>
      <c r="L80" s="52">
        <f t="shared" si="10"/>
        <v>6000</v>
      </c>
      <c r="M80" s="53">
        <v>500</v>
      </c>
      <c r="N80" s="52">
        <f t="shared" si="11"/>
        <v>1500</v>
      </c>
      <c r="O80" s="53">
        <v>500</v>
      </c>
      <c r="P80" s="52">
        <f t="shared" si="6"/>
        <v>1500</v>
      </c>
      <c r="Q80" s="53">
        <v>500</v>
      </c>
      <c r="R80" s="52">
        <f t="shared" si="7"/>
        <v>1500</v>
      </c>
      <c r="S80" s="53">
        <v>500</v>
      </c>
      <c r="T80" s="52">
        <f t="shared" si="8"/>
        <v>1500</v>
      </c>
    </row>
    <row r="81" spans="1:20" s="182" customFormat="1" ht="24" x14ac:dyDescent="0.55000000000000004">
      <c r="A81" s="77">
        <v>76</v>
      </c>
      <c r="B81" s="179" t="s">
        <v>1608</v>
      </c>
      <c r="C81" s="180" t="s">
        <v>268</v>
      </c>
      <c r="D81" s="180" t="s">
        <v>248</v>
      </c>
      <c r="E81" s="51">
        <v>390</v>
      </c>
      <c r="F81" s="51">
        <v>260</v>
      </c>
      <c r="G81" s="51">
        <v>0</v>
      </c>
      <c r="H81" s="51">
        <v>0</v>
      </c>
      <c r="I81" s="51">
        <v>0</v>
      </c>
      <c r="J81" s="51">
        <f t="shared" si="9"/>
        <v>0</v>
      </c>
      <c r="K81" s="181">
        <v>7</v>
      </c>
      <c r="L81" s="52">
        <f t="shared" si="10"/>
        <v>0</v>
      </c>
      <c r="M81" s="53">
        <v>0</v>
      </c>
      <c r="N81" s="52">
        <f t="shared" si="11"/>
        <v>0</v>
      </c>
      <c r="O81" s="53">
        <v>0</v>
      </c>
      <c r="P81" s="52">
        <f t="shared" si="6"/>
        <v>0</v>
      </c>
      <c r="Q81" s="53">
        <v>0</v>
      </c>
      <c r="R81" s="52">
        <f t="shared" si="7"/>
        <v>0</v>
      </c>
      <c r="S81" s="53">
        <v>0</v>
      </c>
      <c r="T81" s="52">
        <f t="shared" si="8"/>
        <v>0</v>
      </c>
    </row>
    <row r="82" spans="1:20" s="182" customFormat="1" ht="24" x14ac:dyDescent="0.55000000000000004">
      <c r="A82" s="77">
        <v>77</v>
      </c>
      <c r="B82" s="179" t="s">
        <v>1609</v>
      </c>
      <c r="C82" s="180" t="s">
        <v>268</v>
      </c>
      <c r="D82" s="180" t="s">
        <v>248</v>
      </c>
      <c r="E82" s="51">
        <v>0</v>
      </c>
      <c r="F82" s="51">
        <v>250</v>
      </c>
      <c r="G82" s="51">
        <v>760</v>
      </c>
      <c r="H82" s="51">
        <v>940</v>
      </c>
      <c r="I82" s="51">
        <v>140</v>
      </c>
      <c r="J82" s="51">
        <f t="shared" si="9"/>
        <v>800</v>
      </c>
      <c r="K82" s="181">
        <v>3</v>
      </c>
      <c r="L82" s="52">
        <f t="shared" si="10"/>
        <v>2400</v>
      </c>
      <c r="M82" s="53">
        <v>200</v>
      </c>
      <c r="N82" s="52">
        <f t="shared" si="11"/>
        <v>600</v>
      </c>
      <c r="O82" s="53">
        <v>200</v>
      </c>
      <c r="P82" s="52">
        <f t="shared" si="6"/>
        <v>600</v>
      </c>
      <c r="Q82" s="53">
        <v>200</v>
      </c>
      <c r="R82" s="52">
        <f t="shared" si="7"/>
        <v>600</v>
      </c>
      <c r="S82" s="53">
        <v>200</v>
      </c>
      <c r="T82" s="52">
        <f t="shared" si="8"/>
        <v>600</v>
      </c>
    </row>
    <row r="83" spans="1:20" s="182" customFormat="1" ht="24" x14ac:dyDescent="0.55000000000000004">
      <c r="A83" s="77">
        <v>78</v>
      </c>
      <c r="B83" s="179" t="s">
        <v>1610</v>
      </c>
      <c r="C83" s="180" t="s">
        <v>268</v>
      </c>
      <c r="D83" s="180" t="s">
        <v>248</v>
      </c>
      <c r="E83" s="51">
        <v>105</v>
      </c>
      <c r="F83" s="51">
        <v>200</v>
      </c>
      <c r="G83" s="51">
        <v>0</v>
      </c>
      <c r="H83" s="51">
        <v>0</v>
      </c>
      <c r="I83" s="51">
        <v>0</v>
      </c>
      <c r="J83" s="51">
        <f t="shared" si="9"/>
        <v>0</v>
      </c>
      <c r="K83" s="181">
        <v>7</v>
      </c>
      <c r="L83" s="52">
        <f t="shared" si="10"/>
        <v>0</v>
      </c>
      <c r="M83" s="53">
        <v>0</v>
      </c>
      <c r="N83" s="52">
        <f t="shared" si="11"/>
        <v>0</v>
      </c>
      <c r="O83" s="53">
        <v>0</v>
      </c>
      <c r="P83" s="52">
        <f t="shared" si="6"/>
        <v>0</v>
      </c>
      <c r="Q83" s="53">
        <v>0</v>
      </c>
      <c r="R83" s="52">
        <f t="shared" si="7"/>
        <v>0</v>
      </c>
      <c r="S83" s="53">
        <v>0</v>
      </c>
      <c r="T83" s="52">
        <f t="shared" si="8"/>
        <v>0</v>
      </c>
    </row>
    <row r="84" spans="1:20" s="182" customFormat="1" ht="24" x14ac:dyDescent="0.55000000000000004">
      <c r="A84" s="77">
        <v>79</v>
      </c>
      <c r="B84" s="179" t="s">
        <v>1611</v>
      </c>
      <c r="C84" s="180" t="s">
        <v>268</v>
      </c>
      <c r="D84" s="180" t="s">
        <v>248</v>
      </c>
      <c r="E84" s="51">
        <v>0</v>
      </c>
      <c r="F84" s="51">
        <v>0</v>
      </c>
      <c r="G84" s="51">
        <v>300</v>
      </c>
      <c r="H84" s="51">
        <v>500</v>
      </c>
      <c r="I84" s="51">
        <v>0</v>
      </c>
      <c r="J84" s="51">
        <f t="shared" si="9"/>
        <v>500</v>
      </c>
      <c r="K84" s="181">
        <v>3</v>
      </c>
      <c r="L84" s="52">
        <f t="shared" si="10"/>
        <v>1500</v>
      </c>
      <c r="M84" s="53">
        <v>200</v>
      </c>
      <c r="N84" s="52">
        <f t="shared" si="11"/>
        <v>600</v>
      </c>
      <c r="O84" s="53">
        <v>0</v>
      </c>
      <c r="P84" s="52">
        <f t="shared" si="6"/>
        <v>0</v>
      </c>
      <c r="Q84" s="53">
        <v>200</v>
      </c>
      <c r="R84" s="52">
        <f t="shared" si="7"/>
        <v>600</v>
      </c>
      <c r="S84" s="53">
        <v>100</v>
      </c>
      <c r="T84" s="52">
        <f t="shared" si="8"/>
        <v>300</v>
      </c>
    </row>
    <row r="85" spans="1:20" s="182" customFormat="1" ht="24" x14ac:dyDescent="0.55000000000000004">
      <c r="A85" s="77">
        <v>80</v>
      </c>
      <c r="B85" s="179" t="s">
        <v>1612</v>
      </c>
      <c r="C85" s="180" t="s">
        <v>298</v>
      </c>
      <c r="D85" s="180" t="s">
        <v>299</v>
      </c>
      <c r="E85" s="51">
        <v>0</v>
      </c>
      <c r="F85" s="51">
        <v>6</v>
      </c>
      <c r="G85" s="51">
        <v>12</v>
      </c>
      <c r="H85" s="51">
        <v>29</v>
      </c>
      <c r="I85" s="51">
        <v>9</v>
      </c>
      <c r="J85" s="51">
        <f t="shared" si="9"/>
        <v>20</v>
      </c>
      <c r="K85" s="181">
        <v>140</v>
      </c>
      <c r="L85" s="52">
        <f t="shared" si="10"/>
        <v>2800</v>
      </c>
      <c r="M85" s="53">
        <v>5</v>
      </c>
      <c r="N85" s="52">
        <f t="shared" si="11"/>
        <v>700</v>
      </c>
      <c r="O85" s="53">
        <v>5</v>
      </c>
      <c r="P85" s="52">
        <f t="shared" si="6"/>
        <v>700</v>
      </c>
      <c r="Q85" s="53">
        <v>5</v>
      </c>
      <c r="R85" s="52">
        <f t="shared" si="7"/>
        <v>700</v>
      </c>
      <c r="S85" s="53">
        <v>5</v>
      </c>
      <c r="T85" s="52">
        <f t="shared" si="8"/>
        <v>700</v>
      </c>
    </row>
    <row r="86" spans="1:20" s="182" customFormat="1" ht="24" x14ac:dyDescent="0.55000000000000004">
      <c r="A86" s="77">
        <v>81</v>
      </c>
      <c r="B86" s="179" t="s">
        <v>1613</v>
      </c>
      <c r="C86" s="180" t="s">
        <v>298</v>
      </c>
      <c r="D86" s="180" t="s">
        <v>299</v>
      </c>
      <c r="E86" s="51">
        <v>11</v>
      </c>
      <c r="F86" s="51">
        <v>25</v>
      </c>
      <c r="G86" s="51">
        <v>13</v>
      </c>
      <c r="H86" s="51">
        <v>33</v>
      </c>
      <c r="I86" s="51">
        <v>3</v>
      </c>
      <c r="J86" s="51">
        <f t="shared" si="9"/>
        <v>30</v>
      </c>
      <c r="K86" s="181">
        <v>140</v>
      </c>
      <c r="L86" s="52">
        <f t="shared" si="10"/>
        <v>4200</v>
      </c>
      <c r="M86" s="53">
        <v>10</v>
      </c>
      <c r="N86" s="52">
        <f t="shared" si="11"/>
        <v>1400</v>
      </c>
      <c r="O86" s="53">
        <v>10</v>
      </c>
      <c r="P86" s="52">
        <f t="shared" si="6"/>
        <v>1400</v>
      </c>
      <c r="Q86" s="53">
        <v>10</v>
      </c>
      <c r="R86" s="52">
        <f t="shared" si="7"/>
        <v>1400</v>
      </c>
      <c r="S86" s="53">
        <v>0</v>
      </c>
      <c r="T86" s="52">
        <f t="shared" si="8"/>
        <v>0</v>
      </c>
    </row>
    <row r="87" spans="1:20" s="182" customFormat="1" ht="24" x14ac:dyDescent="0.55000000000000004">
      <c r="A87" s="77">
        <v>82</v>
      </c>
      <c r="B87" s="179" t="s">
        <v>1614</v>
      </c>
      <c r="C87" s="180" t="s">
        <v>298</v>
      </c>
      <c r="D87" s="180" t="s">
        <v>299</v>
      </c>
      <c r="E87" s="51">
        <v>27</v>
      </c>
      <c r="F87" s="51">
        <v>26</v>
      </c>
      <c r="G87" s="51">
        <v>32</v>
      </c>
      <c r="H87" s="51">
        <v>57</v>
      </c>
      <c r="I87" s="51">
        <v>7</v>
      </c>
      <c r="J87" s="51">
        <f t="shared" si="9"/>
        <v>50</v>
      </c>
      <c r="K87" s="181">
        <v>140</v>
      </c>
      <c r="L87" s="52">
        <f t="shared" si="10"/>
        <v>7000</v>
      </c>
      <c r="M87" s="53">
        <v>20</v>
      </c>
      <c r="N87" s="52">
        <f t="shared" si="11"/>
        <v>2800</v>
      </c>
      <c r="O87" s="53">
        <v>0</v>
      </c>
      <c r="P87" s="52">
        <f t="shared" si="6"/>
        <v>0</v>
      </c>
      <c r="Q87" s="53">
        <v>20</v>
      </c>
      <c r="R87" s="52">
        <f t="shared" si="7"/>
        <v>2800</v>
      </c>
      <c r="S87" s="53">
        <v>10</v>
      </c>
      <c r="T87" s="52">
        <f t="shared" si="8"/>
        <v>1400</v>
      </c>
    </row>
    <row r="88" spans="1:20" s="182" customFormat="1" ht="24" x14ac:dyDescent="0.55000000000000004">
      <c r="A88" s="77">
        <v>83</v>
      </c>
      <c r="B88" s="179" t="s">
        <v>300</v>
      </c>
      <c r="C88" s="180" t="s">
        <v>301</v>
      </c>
      <c r="D88" s="180" t="s">
        <v>242</v>
      </c>
      <c r="E88" s="51">
        <v>0</v>
      </c>
      <c r="F88" s="51">
        <v>0</v>
      </c>
      <c r="G88" s="51">
        <v>0</v>
      </c>
      <c r="H88" s="51">
        <v>10</v>
      </c>
      <c r="I88" s="51">
        <v>0</v>
      </c>
      <c r="J88" s="51">
        <f t="shared" si="9"/>
        <v>10</v>
      </c>
      <c r="K88" s="181">
        <v>140</v>
      </c>
      <c r="L88" s="52">
        <f t="shared" si="10"/>
        <v>1400</v>
      </c>
      <c r="M88" s="53">
        <v>10</v>
      </c>
      <c r="N88" s="52">
        <f t="shared" si="11"/>
        <v>1400</v>
      </c>
      <c r="O88" s="53">
        <v>0</v>
      </c>
      <c r="P88" s="52">
        <f t="shared" si="6"/>
        <v>0</v>
      </c>
      <c r="Q88" s="53">
        <v>0</v>
      </c>
      <c r="R88" s="52">
        <f t="shared" si="7"/>
        <v>0</v>
      </c>
      <c r="S88" s="53">
        <v>0</v>
      </c>
      <c r="T88" s="52">
        <f t="shared" si="8"/>
        <v>0</v>
      </c>
    </row>
    <row r="89" spans="1:20" s="182" customFormat="1" ht="24" x14ac:dyDescent="0.55000000000000004">
      <c r="A89" s="77">
        <v>84</v>
      </c>
      <c r="B89" s="179" t="s">
        <v>1615</v>
      </c>
      <c r="C89" s="180" t="s">
        <v>302</v>
      </c>
      <c r="D89" s="180" t="s">
        <v>242</v>
      </c>
      <c r="E89" s="51">
        <v>3</v>
      </c>
      <c r="F89" s="51">
        <v>0</v>
      </c>
      <c r="G89" s="51">
        <v>9</v>
      </c>
      <c r="H89" s="51">
        <v>24</v>
      </c>
      <c r="I89" s="51">
        <v>4</v>
      </c>
      <c r="J89" s="51">
        <f>H89-I89</f>
        <v>20</v>
      </c>
      <c r="K89" s="181">
        <v>140</v>
      </c>
      <c r="L89" s="52">
        <f>J89*K89</f>
        <v>2800</v>
      </c>
      <c r="M89" s="53">
        <v>10</v>
      </c>
      <c r="N89" s="52">
        <f t="shared" si="11"/>
        <v>1400</v>
      </c>
      <c r="O89" s="53">
        <v>0</v>
      </c>
      <c r="P89" s="52">
        <f t="shared" si="6"/>
        <v>0</v>
      </c>
      <c r="Q89" s="53">
        <v>10</v>
      </c>
      <c r="R89" s="52">
        <f t="shared" si="7"/>
        <v>1400</v>
      </c>
      <c r="S89" s="53">
        <v>0</v>
      </c>
      <c r="T89" s="52">
        <f t="shared" si="8"/>
        <v>0</v>
      </c>
    </row>
    <row r="90" spans="1:20" s="182" customFormat="1" ht="24" x14ac:dyDescent="0.55000000000000004">
      <c r="A90" s="77">
        <v>85</v>
      </c>
      <c r="B90" s="179" t="s">
        <v>1616</v>
      </c>
      <c r="C90" s="180" t="s">
        <v>251</v>
      </c>
      <c r="D90" s="180" t="s">
        <v>242</v>
      </c>
      <c r="E90" s="51">
        <v>9</v>
      </c>
      <c r="F90" s="51">
        <v>5</v>
      </c>
      <c r="G90" s="51">
        <v>27</v>
      </c>
      <c r="H90" s="51">
        <v>37</v>
      </c>
      <c r="I90" s="51">
        <v>7</v>
      </c>
      <c r="J90" s="51">
        <f t="shared" si="9"/>
        <v>30</v>
      </c>
      <c r="K90" s="181">
        <v>140</v>
      </c>
      <c r="L90" s="52">
        <f t="shared" si="10"/>
        <v>4200</v>
      </c>
      <c r="M90" s="53">
        <v>20</v>
      </c>
      <c r="N90" s="52">
        <f t="shared" si="11"/>
        <v>2800</v>
      </c>
      <c r="O90" s="53">
        <v>0</v>
      </c>
      <c r="P90" s="52">
        <f t="shared" si="6"/>
        <v>0</v>
      </c>
      <c r="Q90" s="53">
        <v>10</v>
      </c>
      <c r="R90" s="52">
        <f t="shared" si="7"/>
        <v>1400</v>
      </c>
      <c r="S90" s="53">
        <v>0</v>
      </c>
      <c r="T90" s="52">
        <f t="shared" si="8"/>
        <v>0</v>
      </c>
    </row>
    <row r="91" spans="1:20" s="182" customFormat="1" ht="24" x14ac:dyDescent="0.55000000000000004">
      <c r="A91" s="77">
        <v>86</v>
      </c>
      <c r="B91" s="179" t="s">
        <v>1617</v>
      </c>
      <c r="C91" s="180" t="s">
        <v>251</v>
      </c>
      <c r="D91" s="180" t="s">
        <v>242</v>
      </c>
      <c r="E91" s="51">
        <v>42</v>
      </c>
      <c r="F91" s="51">
        <v>17</v>
      </c>
      <c r="G91" s="51">
        <v>29</v>
      </c>
      <c r="H91" s="51">
        <v>46</v>
      </c>
      <c r="I91" s="51">
        <v>6</v>
      </c>
      <c r="J91" s="51">
        <f t="shared" si="9"/>
        <v>40</v>
      </c>
      <c r="K91" s="181">
        <v>140</v>
      </c>
      <c r="L91" s="52">
        <f t="shared" si="10"/>
        <v>5600</v>
      </c>
      <c r="M91" s="53">
        <v>20</v>
      </c>
      <c r="N91" s="52">
        <f t="shared" si="11"/>
        <v>2800</v>
      </c>
      <c r="O91" s="53">
        <v>0</v>
      </c>
      <c r="P91" s="52">
        <f t="shared" si="6"/>
        <v>0</v>
      </c>
      <c r="Q91" s="53">
        <v>10</v>
      </c>
      <c r="R91" s="52">
        <f t="shared" si="7"/>
        <v>1400</v>
      </c>
      <c r="S91" s="53">
        <v>10</v>
      </c>
      <c r="T91" s="52">
        <f t="shared" si="8"/>
        <v>1400</v>
      </c>
    </row>
    <row r="92" spans="1:20" s="182" customFormat="1" ht="24" x14ac:dyDescent="0.55000000000000004">
      <c r="A92" s="77">
        <v>87</v>
      </c>
      <c r="B92" s="179" t="s">
        <v>303</v>
      </c>
      <c r="C92" s="180" t="s">
        <v>251</v>
      </c>
      <c r="D92" s="180" t="s">
        <v>242</v>
      </c>
      <c r="E92" s="51">
        <v>510</v>
      </c>
      <c r="F92" s="51">
        <v>290</v>
      </c>
      <c r="G92" s="51">
        <v>855</v>
      </c>
      <c r="H92" s="51">
        <v>1090</v>
      </c>
      <c r="I92" s="51">
        <v>90</v>
      </c>
      <c r="J92" s="51">
        <f t="shared" si="9"/>
        <v>1000</v>
      </c>
      <c r="K92" s="181">
        <v>8</v>
      </c>
      <c r="L92" s="52">
        <f t="shared" si="10"/>
        <v>8000</v>
      </c>
      <c r="M92" s="53">
        <v>300</v>
      </c>
      <c r="N92" s="52">
        <f t="shared" si="11"/>
        <v>2400</v>
      </c>
      <c r="O92" s="53">
        <v>300</v>
      </c>
      <c r="P92" s="52">
        <f t="shared" si="6"/>
        <v>2400</v>
      </c>
      <c r="Q92" s="53">
        <v>200</v>
      </c>
      <c r="R92" s="52">
        <f t="shared" si="7"/>
        <v>1600</v>
      </c>
      <c r="S92" s="53">
        <v>200</v>
      </c>
      <c r="T92" s="52">
        <f t="shared" si="8"/>
        <v>1600</v>
      </c>
    </row>
    <row r="93" spans="1:20" s="182" customFormat="1" ht="24" x14ac:dyDescent="0.55000000000000004">
      <c r="A93" s="77">
        <v>88</v>
      </c>
      <c r="B93" s="179" t="s">
        <v>304</v>
      </c>
      <c r="C93" s="180" t="s">
        <v>251</v>
      </c>
      <c r="D93" s="180" t="s">
        <v>242</v>
      </c>
      <c r="E93" s="51">
        <v>19</v>
      </c>
      <c r="F93" s="51">
        <v>7</v>
      </c>
      <c r="G93" s="51">
        <v>4</v>
      </c>
      <c r="H93" s="51">
        <v>23</v>
      </c>
      <c r="I93" s="51">
        <v>3</v>
      </c>
      <c r="J93" s="51">
        <f t="shared" si="9"/>
        <v>20</v>
      </c>
      <c r="K93" s="181">
        <v>30</v>
      </c>
      <c r="L93" s="52">
        <f t="shared" si="10"/>
        <v>600</v>
      </c>
      <c r="M93" s="53">
        <v>10</v>
      </c>
      <c r="N93" s="52">
        <f t="shared" si="11"/>
        <v>300</v>
      </c>
      <c r="O93" s="53">
        <v>0</v>
      </c>
      <c r="P93" s="52">
        <f t="shared" si="6"/>
        <v>0</v>
      </c>
      <c r="Q93" s="53">
        <v>10</v>
      </c>
      <c r="R93" s="52">
        <f t="shared" si="7"/>
        <v>300</v>
      </c>
      <c r="S93" s="53">
        <v>0</v>
      </c>
      <c r="T93" s="52">
        <f t="shared" si="8"/>
        <v>0</v>
      </c>
    </row>
    <row r="94" spans="1:20" s="182" customFormat="1" ht="24" x14ac:dyDescent="0.55000000000000004">
      <c r="A94" s="77">
        <v>89</v>
      </c>
      <c r="B94" s="179" t="s">
        <v>305</v>
      </c>
      <c r="C94" s="180" t="s">
        <v>251</v>
      </c>
      <c r="D94" s="180" t="s">
        <v>242</v>
      </c>
      <c r="E94" s="51">
        <v>0</v>
      </c>
      <c r="F94" s="51">
        <v>6</v>
      </c>
      <c r="G94" s="51">
        <v>9</v>
      </c>
      <c r="H94" s="51">
        <v>20</v>
      </c>
      <c r="I94" s="51">
        <v>0</v>
      </c>
      <c r="J94" s="51">
        <f t="shared" si="9"/>
        <v>20</v>
      </c>
      <c r="K94" s="181">
        <v>30</v>
      </c>
      <c r="L94" s="52">
        <f t="shared" si="10"/>
        <v>600</v>
      </c>
      <c r="M94" s="53">
        <v>10</v>
      </c>
      <c r="N94" s="52">
        <f t="shared" si="11"/>
        <v>300</v>
      </c>
      <c r="O94" s="53">
        <v>0</v>
      </c>
      <c r="P94" s="52">
        <f t="shared" si="6"/>
        <v>0</v>
      </c>
      <c r="Q94" s="53">
        <v>10</v>
      </c>
      <c r="R94" s="52">
        <f t="shared" si="7"/>
        <v>300</v>
      </c>
      <c r="S94" s="53">
        <v>0</v>
      </c>
      <c r="T94" s="52">
        <f t="shared" si="8"/>
        <v>0</v>
      </c>
    </row>
    <row r="95" spans="1:20" s="182" customFormat="1" ht="24" x14ac:dyDescent="0.55000000000000004">
      <c r="A95" s="77">
        <v>90</v>
      </c>
      <c r="B95" s="179" t="s">
        <v>306</v>
      </c>
      <c r="C95" s="180" t="s">
        <v>251</v>
      </c>
      <c r="D95" s="180" t="s">
        <v>242</v>
      </c>
      <c r="E95" s="51">
        <v>11</v>
      </c>
      <c r="F95" s="51">
        <v>8</v>
      </c>
      <c r="G95" s="51">
        <v>3</v>
      </c>
      <c r="H95" s="51">
        <v>24</v>
      </c>
      <c r="I95" s="51">
        <v>4</v>
      </c>
      <c r="J95" s="51">
        <f t="shared" si="9"/>
        <v>20</v>
      </c>
      <c r="K95" s="181">
        <v>30</v>
      </c>
      <c r="L95" s="52">
        <f t="shared" si="10"/>
        <v>600</v>
      </c>
      <c r="M95" s="53">
        <v>10</v>
      </c>
      <c r="N95" s="52">
        <f t="shared" si="11"/>
        <v>300</v>
      </c>
      <c r="O95" s="53">
        <v>0</v>
      </c>
      <c r="P95" s="52">
        <f t="shared" si="6"/>
        <v>0</v>
      </c>
      <c r="Q95" s="53">
        <v>10</v>
      </c>
      <c r="R95" s="52">
        <f t="shared" si="7"/>
        <v>300</v>
      </c>
      <c r="S95" s="53">
        <v>0</v>
      </c>
      <c r="T95" s="52">
        <f t="shared" si="8"/>
        <v>0</v>
      </c>
    </row>
    <row r="96" spans="1:20" s="182" customFormat="1" ht="24" x14ac:dyDescent="0.55000000000000004">
      <c r="A96" s="77">
        <v>91</v>
      </c>
      <c r="B96" s="179" t="s">
        <v>307</v>
      </c>
      <c r="C96" s="180" t="s">
        <v>251</v>
      </c>
      <c r="D96" s="180" t="s">
        <v>242</v>
      </c>
      <c r="E96" s="51">
        <v>0</v>
      </c>
      <c r="F96" s="51">
        <v>9</v>
      </c>
      <c r="G96" s="51">
        <v>11</v>
      </c>
      <c r="H96" s="51">
        <v>20</v>
      </c>
      <c r="I96" s="51">
        <v>0</v>
      </c>
      <c r="J96" s="51">
        <f t="shared" si="9"/>
        <v>20</v>
      </c>
      <c r="K96" s="181">
        <v>30</v>
      </c>
      <c r="L96" s="52">
        <f t="shared" si="10"/>
        <v>600</v>
      </c>
      <c r="M96" s="53">
        <v>20</v>
      </c>
      <c r="N96" s="52">
        <f t="shared" si="11"/>
        <v>600</v>
      </c>
      <c r="O96" s="53">
        <v>0</v>
      </c>
      <c r="P96" s="52">
        <f t="shared" si="6"/>
        <v>0</v>
      </c>
      <c r="Q96" s="53">
        <v>0</v>
      </c>
      <c r="R96" s="52">
        <f t="shared" si="7"/>
        <v>0</v>
      </c>
      <c r="S96" s="53">
        <v>0</v>
      </c>
      <c r="T96" s="52">
        <f t="shared" si="8"/>
        <v>0</v>
      </c>
    </row>
    <row r="97" spans="1:20" s="182" customFormat="1" ht="24" x14ac:dyDescent="0.55000000000000004">
      <c r="A97" s="77">
        <v>92</v>
      </c>
      <c r="B97" s="179" t="s">
        <v>308</v>
      </c>
      <c r="C97" s="180" t="s">
        <v>251</v>
      </c>
      <c r="D97" s="180" t="s">
        <v>242</v>
      </c>
      <c r="E97" s="51">
        <v>8</v>
      </c>
      <c r="F97" s="51">
        <v>35</v>
      </c>
      <c r="G97" s="51">
        <v>8</v>
      </c>
      <c r="H97" s="51">
        <v>42</v>
      </c>
      <c r="I97" s="51">
        <v>22</v>
      </c>
      <c r="J97" s="51">
        <f t="shared" si="9"/>
        <v>20</v>
      </c>
      <c r="K97" s="181">
        <v>30</v>
      </c>
      <c r="L97" s="52">
        <f t="shared" si="10"/>
        <v>600</v>
      </c>
      <c r="M97" s="53">
        <v>0</v>
      </c>
      <c r="N97" s="52">
        <f t="shared" si="11"/>
        <v>0</v>
      </c>
      <c r="O97" s="53">
        <v>0</v>
      </c>
      <c r="P97" s="52">
        <f t="shared" si="6"/>
        <v>0</v>
      </c>
      <c r="Q97" s="53">
        <v>10</v>
      </c>
      <c r="R97" s="52">
        <f t="shared" si="7"/>
        <v>300</v>
      </c>
      <c r="S97" s="53">
        <v>10</v>
      </c>
      <c r="T97" s="52">
        <f t="shared" si="8"/>
        <v>300</v>
      </c>
    </row>
    <row r="98" spans="1:20" s="182" customFormat="1" ht="24" x14ac:dyDescent="0.55000000000000004">
      <c r="A98" s="77">
        <v>93</v>
      </c>
      <c r="B98" s="179" t="s">
        <v>309</v>
      </c>
      <c r="C98" s="180" t="s">
        <v>251</v>
      </c>
      <c r="D98" s="180" t="s">
        <v>242</v>
      </c>
      <c r="E98" s="51">
        <v>6</v>
      </c>
      <c r="F98" s="51">
        <v>42</v>
      </c>
      <c r="G98" s="51">
        <v>8</v>
      </c>
      <c r="H98" s="51">
        <v>42</v>
      </c>
      <c r="I98" s="51">
        <v>12</v>
      </c>
      <c r="J98" s="51">
        <f t="shared" si="9"/>
        <v>30</v>
      </c>
      <c r="K98" s="181">
        <v>30</v>
      </c>
      <c r="L98" s="52">
        <f t="shared" si="10"/>
        <v>900</v>
      </c>
      <c r="M98" s="53">
        <v>0</v>
      </c>
      <c r="N98" s="52">
        <f t="shared" si="11"/>
        <v>0</v>
      </c>
      <c r="O98" s="53">
        <v>20</v>
      </c>
      <c r="P98" s="52">
        <f t="shared" si="6"/>
        <v>600</v>
      </c>
      <c r="Q98" s="53">
        <v>0</v>
      </c>
      <c r="R98" s="52">
        <f t="shared" si="7"/>
        <v>0</v>
      </c>
      <c r="S98" s="53">
        <v>10</v>
      </c>
      <c r="T98" s="52">
        <f t="shared" si="8"/>
        <v>300</v>
      </c>
    </row>
    <row r="99" spans="1:20" s="182" customFormat="1" ht="24" x14ac:dyDescent="0.55000000000000004">
      <c r="A99" s="77">
        <v>94</v>
      </c>
      <c r="B99" s="179" t="s">
        <v>310</v>
      </c>
      <c r="C99" s="180" t="s">
        <v>234</v>
      </c>
      <c r="D99" s="180" t="s">
        <v>242</v>
      </c>
      <c r="E99" s="51">
        <v>6000</v>
      </c>
      <c r="F99" s="51">
        <v>6400</v>
      </c>
      <c r="G99" s="51">
        <v>7800</v>
      </c>
      <c r="H99" s="51">
        <v>10100</v>
      </c>
      <c r="I99" s="51">
        <v>1100</v>
      </c>
      <c r="J99" s="51">
        <f t="shared" si="9"/>
        <v>9000</v>
      </c>
      <c r="K99" s="181">
        <v>0.98</v>
      </c>
      <c r="L99" s="52">
        <f t="shared" si="10"/>
        <v>8820</v>
      </c>
      <c r="M99" s="53">
        <v>2000</v>
      </c>
      <c r="N99" s="52">
        <f t="shared" si="11"/>
        <v>1960</v>
      </c>
      <c r="O99" s="53">
        <v>3000</v>
      </c>
      <c r="P99" s="52">
        <f t="shared" si="6"/>
        <v>2940</v>
      </c>
      <c r="Q99" s="53">
        <v>2000</v>
      </c>
      <c r="R99" s="52">
        <f t="shared" si="7"/>
        <v>1960</v>
      </c>
      <c r="S99" s="53">
        <v>2000</v>
      </c>
      <c r="T99" s="52">
        <f t="shared" si="8"/>
        <v>1960</v>
      </c>
    </row>
    <row r="100" spans="1:20" s="182" customFormat="1" ht="24" x14ac:dyDescent="0.55000000000000004">
      <c r="A100" s="77">
        <v>95</v>
      </c>
      <c r="B100" s="179" t="s">
        <v>311</v>
      </c>
      <c r="C100" s="180" t="s">
        <v>289</v>
      </c>
      <c r="D100" s="180" t="s">
        <v>290</v>
      </c>
      <c r="E100" s="51">
        <v>132</v>
      </c>
      <c r="F100" s="51">
        <v>101</v>
      </c>
      <c r="G100" s="51">
        <v>63</v>
      </c>
      <c r="H100" s="51">
        <v>80</v>
      </c>
      <c r="I100" s="51">
        <v>10</v>
      </c>
      <c r="J100" s="51">
        <f t="shared" si="9"/>
        <v>70</v>
      </c>
      <c r="K100" s="181">
        <v>191.9</v>
      </c>
      <c r="L100" s="52">
        <f t="shared" si="10"/>
        <v>13433</v>
      </c>
      <c r="M100" s="53">
        <v>20</v>
      </c>
      <c r="N100" s="52">
        <f t="shared" si="11"/>
        <v>3838</v>
      </c>
      <c r="O100" s="53">
        <v>10</v>
      </c>
      <c r="P100" s="52">
        <f t="shared" si="6"/>
        <v>1919</v>
      </c>
      <c r="Q100" s="53">
        <v>20</v>
      </c>
      <c r="R100" s="52">
        <f t="shared" si="7"/>
        <v>3838</v>
      </c>
      <c r="S100" s="53">
        <v>20</v>
      </c>
      <c r="T100" s="52">
        <f t="shared" si="8"/>
        <v>3838</v>
      </c>
    </row>
    <row r="101" spans="1:20" s="182" customFormat="1" ht="24" x14ac:dyDescent="0.55000000000000004">
      <c r="A101" s="77">
        <v>96</v>
      </c>
      <c r="B101" s="179" t="s">
        <v>312</v>
      </c>
      <c r="C101" s="180" t="s">
        <v>255</v>
      </c>
      <c r="D101" s="180" t="s">
        <v>235</v>
      </c>
      <c r="E101" s="51">
        <v>22</v>
      </c>
      <c r="F101" s="51">
        <v>33</v>
      </c>
      <c r="G101" s="51">
        <v>42</v>
      </c>
      <c r="H101" s="51">
        <v>50</v>
      </c>
      <c r="I101" s="51">
        <v>0</v>
      </c>
      <c r="J101" s="51">
        <f t="shared" si="9"/>
        <v>50</v>
      </c>
      <c r="K101" s="181">
        <v>870.98</v>
      </c>
      <c r="L101" s="52">
        <f t="shared" si="10"/>
        <v>43549</v>
      </c>
      <c r="M101" s="53">
        <v>10</v>
      </c>
      <c r="N101" s="52">
        <f t="shared" si="11"/>
        <v>8709.7999999999993</v>
      </c>
      <c r="O101" s="53">
        <v>20</v>
      </c>
      <c r="P101" s="52">
        <f t="shared" si="6"/>
        <v>17419.599999999999</v>
      </c>
      <c r="Q101" s="53">
        <v>10</v>
      </c>
      <c r="R101" s="52">
        <f t="shared" si="7"/>
        <v>8709.7999999999993</v>
      </c>
      <c r="S101" s="53">
        <v>10</v>
      </c>
      <c r="T101" s="52">
        <f t="shared" si="8"/>
        <v>8709.7999999999993</v>
      </c>
    </row>
    <row r="102" spans="1:20" s="182" customFormat="1" ht="24" x14ac:dyDescent="0.55000000000000004">
      <c r="A102" s="77">
        <v>97</v>
      </c>
      <c r="B102" s="179" t="s">
        <v>313</v>
      </c>
      <c r="C102" s="180" t="s">
        <v>289</v>
      </c>
      <c r="D102" s="180" t="s">
        <v>290</v>
      </c>
      <c r="E102" s="51">
        <v>20</v>
      </c>
      <c r="F102" s="51">
        <v>0</v>
      </c>
      <c r="G102" s="51">
        <v>20</v>
      </c>
      <c r="H102" s="51">
        <v>20</v>
      </c>
      <c r="I102" s="51">
        <v>0</v>
      </c>
      <c r="J102" s="51">
        <f t="shared" si="9"/>
        <v>20</v>
      </c>
      <c r="K102" s="181">
        <v>800</v>
      </c>
      <c r="L102" s="52">
        <f t="shared" si="10"/>
        <v>16000</v>
      </c>
      <c r="M102" s="53">
        <v>0</v>
      </c>
      <c r="N102" s="52">
        <f t="shared" si="11"/>
        <v>0</v>
      </c>
      <c r="O102" s="53">
        <v>0</v>
      </c>
      <c r="P102" s="52">
        <f t="shared" si="6"/>
        <v>0</v>
      </c>
      <c r="Q102" s="53">
        <v>20</v>
      </c>
      <c r="R102" s="52">
        <f t="shared" si="7"/>
        <v>16000</v>
      </c>
      <c r="S102" s="53">
        <v>0</v>
      </c>
      <c r="T102" s="52">
        <f t="shared" si="8"/>
        <v>0</v>
      </c>
    </row>
    <row r="103" spans="1:20" s="182" customFormat="1" ht="24" x14ac:dyDescent="0.55000000000000004">
      <c r="A103" s="77">
        <v>98</v>
      </c>
      <c r="B103" s="179" t="s">
        <v>314</v>
      </c>
      <c r="C103" s="180" t="s">
        <v>260</v>
      </c>
      <c r="D103" s="180" t="s">
        <v>261</v>
      </c>
      <c r="E103" s="51">
        <v>30</v>
      </c>
      <c r="F103" s="51">
        <v>0</v>
      </c>
      <c r="G103" s="51">
        <v>20</v>
      </c>
      <c r="H103" s="51">
        <v>60</v>
      </c>
      <c r="I103" s="51">
        <v>0</v>
      </c>
      <c r="J103" s="51">
        <f t="shared" si="9"/>
        <v>60</v>
      </c>
      <c r="K103" s="181">
        <v>300</v>
      </c>
      <c r="L103" s="52">
        <f t="shared" si="10"/>
        <v>18000</v>
      </c>
      <c r="M103" s="53">
        <v>50</v>
      </c>
      <c r="N103" s="52">
        <f t="shared" si="11"/>
        <v>15000</v>
      </c>
      <c r="O103" s="53">
        <v>0</v>
      </c>
      <c r="P103" s="52">
        <f t="shared" si="6"/>
        <v>0</v>
      </c>
      <c r="Q103" s="53">
        <v>0</v>
      </c>
      <c r="R103" s="52">
        <f t="shared" si="7"/>
        <v>0</v>
      </c>
      <c r="S103" s="53">
        <v>10</v>
      </c>
      <c r="T103" s="52">
        <f t="shared" si="8"/>
        <v>3000</v>
      </c>
    </row>
    <row r="104" spans="1:20" s="182" customFormat="1" ht="24" x14ac:dyDescent="0.55000000000000004">
      <c r="A104" s="77">
        <v>99</v>
      </c>
      <c r="B104" s="184" t="s">
        <v>315</v>
      </c>
      <c r="C104" s="180" t="s">
        <v>260</v>
      </c>
      <c r="D104" s="180" t="s">
        <v>261</v>
      </c>
      <c r="E104" s="51">
        <v>0</v>
      </c>
      <c r="F104" s="51">
        <v>0</v>
      </c>
      <c r="G104" s="51">
        <v>10</v>
      </c>
      <c r="H104" s="51">
        <v>20</v>
      </c>
      <c r="I104" s="51">
        <v>0</v>
      </c>
      <c r="J104" s="51">
        <f>H104-I104</f>
        <v>20</v>
      </c>
      <c r="K104" s="181">
        <v>240</v>
      </c>
      <c r="L104" s="52">
        <f>J104*K104</f>
        <v>4800</v>
      </c>
      <c r="M104" s="53">
        <v>10</v>
      </c>
      <c r="N104" s="52">
        <f t="shared" si="11"/>
        <v>2400</v>
      </c>
      <c r="O104" s="53">
        <v>0</v>
      </c>
      <c r="P104" s="52">
        <f t="shared" si="6"/>
        <v>0</v>
      </c>
      <c r="Q104" s="53">
        <v>10</v>
      </c>
      <c r="R104" s="52">
        <f t="shared" si="7"/>
        <v>2400</v>
      </c>
      <c r="S104" s="53">
        <v>0</v>
      </c>
      <c r="T104" s="52">
        <f t="shared" si="8"/>
        <v>0</v>
      </c>
    </row>
    <row r="105" spans="1:20" s="182" customFormat="1" ht="24" x14ac:dyDescent="0.55000000000000004">
      <c r="A105" s="77">
        <v>100</v>
      </c>
      <c r="B105" s="185" t="s">
        <v>316</v>
      </c>
      <c r="C105" s="180" t="s">
        <v>289</v>
      </c>
      <c r="D105" s="180" t="s">
        <v>290</v>
      </c>
      <c r="E105" s="51">
        <v>0</v>
      </c>
      <c r="F105" s="51">
        <v>0</v>
      </c>
      <c r="G105" s="51">
        <v>20</v>
      </c>
      <c r="H105" s="51">
        <v>120</v>
      </c>
      <c r="I105" s="51">
        <v>0</v>
      </c>
      <c r="J105" s="51">
        <f>H105-I105</f>
        <v>120</v>
      </c>
      <c r="K105" s="181">
        <v>115</v>
      </c>
      <c r="L105" s="52">
        <f>J105*K105</f>
        <v>13800</v>
      </c>
      <c r="M105" s="53">
        <v>60</v>
      </c>
      <c r="N105" s="52">
        <f t="shared" si="11"/>
        <v>6900</v>
      </c>
      <c r="O105" s="53">
        <v>0</v>
      </c>
      <c r="P105" s="52">
        <f t="shared" si="6"/>
        <v>0</v>
      </c>
      <c r="Q105" s="53">
        <v>60</v>
      </c>
      <c r="R105" s="52">
        <f t="shared" si="7"/>
        <v>6900</v>
      </c>
      <c r="S105" s="53">
        <v>0</v>
      </c>
      <c r="T105" s="52">
        <f t="shared" si="8"/>
        <v>0</v>
      </c>
    </row>
    <row r="106" spans="1:20" s="182" customFormat="1" ht="24" x14ac:dyDescent="0.55000000000000004">
      <c r="A106" s="77">
        <v>101</v>
      </c>
      <c r="B106" s="179" t="s">
        <v>317</v>
      </c>
      <c r="C106" s="180" t="s">
        <v>283</v>
      </c>
      <c r="D106" s="180" t="s">
        <v>284</v>
      </c>
      <c r="E106" s="51">
        <v>10</v>
      </c>
      <c r="F106" s="51">
        <v>0</v>
      </c>
      <c r="G106" s="51">
        <v>0</v>
      </c>
      <c r="H106" s="51">
        <v>20</v>
      </c>
      <c r="I106" s="51">
        <v>0</v>
      </c>
      <c r="J106" s="51">
        <f t="shared" si="9"/>
        <v>20</v>
      </c>
      <c r="K106" s="181">
        <v>190</v>
      </c>
      <c r="L106" s="52">
        <f t="shared" si="10"/>
        <v>3800</v>
      </c>
      <c r="M106" s="53">
        <v>5</v>
      </c>
      <c r="N106" s="52">
        <f t="shared" si="11"/>
        <v>950</v>
      </c>
      <c r="O106" s="53">
        <v>5</v>
      </c>
      <c r="P106" s="52">
        <f t="shared" si="6"/>
        <v>950</v>
      </c>
      <c r="Q106" s="53">
        <v>5</v>
      </c>
      <c r="R106" s="52">
        <f t="shared" si="7"/>
        <v>950</v>
      </c>
      <c r="S106" s="53">
        <v>5</v>
      </c>
      <c r="T106" s="52">
        <f t="shared" si="8"/>
        <v>950</v>
      </c>
    </row>
    <row r="107" spans="1:20" s="182" customFormat="1" ht="24" x14ac:dyDescent="0.55000000000000004">
      <c r="A107" s="77">
        <v>102</v>
      </c>
      <c r="B107" s="179" t="s">
        <v>318</v>
      </c>
      <c r="C107" s="180" t="s">
        <v>283</v>
      </c>
      <c r="D107" s="180" t="s">
        <v>284</v>
      </c>
      <c r="E107" s="51">
        <v>8</v>
      </c>
      <c r="F107" s="51">
        <v>0</v>
      </c>
      <c r="G107" s="51">
        <v>0</v>
      </c>
      <c r="H107" s="51">
        <v>5</v>
      </c>
      <c r="I107" s="51">
        <v>0</v>
      </c>
      <c r="J107" s="51">
        <f t="shared" si="9"/>
        <v>5</v>
      </c>
      <c r="K107" s="181">
        <v>190</v>
      </c>
      <c r="L107" s="52">
        <f t="shared" si="10"/>
        <v>950</v>
      </c>
      <c r="M107" s="53">
        <v>0</v>
      </c>
      <c r="N107" s="52">
        <f t="shared" si="11"/>
        <v>0</v>
      </c>
      <c r="O107" s="53">
        <v>5</v>
      </c>
      <c r="P107" s="52">
        <f t="shared" si="6"/>
        <v>950</v>
      </c>
      <c r="Q107" s="53">
        <v>0</v>
      </c>
      <c r="R107" s="52">
        <f t="shared" si="7"/>
        <v>0</v>
      </c>
      <c r="S107" s="53">
        <v>0</v>
      </c>
      <c r="T107" s="52">
        <f t="shared" si="8"/>
        <v>0</v>
      </c>
    </row>
    <row r="108" spans="1:20" s="182" customFormat="1" ht="24" x14ac:dyDescent="0.55000000000000004">
      <c r="A108" s="77">
        <v>103</v>
      </c>
      <c r="B108" s="179" t="s">
        <v>319</v>
      </c>
      <c r="C108" s="180" t="s">
        <v>283</v>
      </c>
      <c r="D108" s="180" t="s">
        <v>284</v>
      </c>
      <c r="E108" s="51">
        <v>0</v>
      </c>
      <c r="F108" s="51">
        <v>0</v>
      </c>
      <c r="G108" s="51">
        <v>0</v>
      </c>
      <c r="H108" s="51">
        <v>2</v>
      </c>
      <c r="I108" s="51">
        <v>0</v>
      </c>
      <c r="J108" s="51">
        <f t="shared" si="9"/>
        <v>2</v>
      </c>
      <c r="K108" s="181">
        <v>190</v>
      </c>
      <c r="L108" s="52">
        <f t="shared" si="10"/>
        <v>380</v>
      </c>
      <c r="M108" s="53">
        <v>0</v>
      </c>
      <c r="N108" s="52">
        <f t="shared" si="11"/>
        <v>0</v>
      </c>
      <c r="O108" s="53">
        <v>2</v>
      </c>
      <c r="P108" s="52">
        <f t="shared" si="6"/>
        <v>380</v>
      </c>
      <c r="Q108" s="53">
        <v>0</v>
      </c>
      <c r="R108" s="52">
        <f t="shared" si="7"/>
        <v>0</v>
      </c>
      <c r="S108" s="53">
        <v>0</v>
      </c>
      <c r="T108" s="52">
        <f t="shared" si="8"/>
        <v>0</v>
      </c>
    </row>
    <row r="109" spans="1:20" s="182" customFormat="1" ht="24" x14ac:dyDescent="0.55000000000000004">
      <c r="A109" s="77">
        <v>104</v>
      </c>
      <c r="B109" s="179" t="s">
        <v>320</v>
      </c>
      <c r="C109" s="180" t="s">
        <v>283</v>
      </c>
      <c r="D109" s="180" t="s">
        <v>284</v>
      </c>
      <c r="E109" s="51">
        <v>0</v>
      </c>
      <c r="F109" s="51">
        <v>0</v>
      </c>
      <c r="G109" s="51">
        <v>0</v>
      </c>
      <c r="H109" s="51">
        <v>2</v>
      </c>
      <c r="I109" s="51">
        <v>0</v>
      </c>
      <c r="J109" s="51">
        <f t="shared" si="9"/>
        <v>2</v>
      </c>
      <c r="K109" s="181">
        <v>190</v>
      </c>
      <c r="L109" s="52">
        <f t="shared" si="10"/>
        <v>380</v>
      </c>
      <c r="M109" s="53">
        <v>0</v>
      </c>
      <c r="N109" s="52">
        <f t="shared" si="11"/>
        <v>0</v>
      </c>
      <c r="O109" s="53">
        <v>2</v>
      </c>
      <c r="P109" s="52">
        <f t="shared" si="6"/>
        <v>380</v>
      </c>
      <c r="Q109" s="53">
        <v>0</v>
      </c>
      <c r="R109" s="52">
        <f t="shared" si="7"/>
        <v>0</v>
      </c>
      <c r="S109" s="53">
        <v>0</v>
      </c>
      <c r="T109" s="52">
        <f t="shared" si="8"/>
        <v>0</v>
      </c>
    </row>
    <row r="110" spans="1:20" s="182" customFormat="1" ht="24" x14ac:dyDescent="0.55000000000000004">
      <c r="A110" s="77">
        <v>105</v>
      </c>
      <c r="B110" s="179" t="s">
        <v>321</v>
      </c>
      <c r="C110" s="180" t="s">
        <v>283</v>
      </c>
      <c r="D110" s="180" t="s">
        <v>284</v>
      </c>
      <c r="E110" s="51">
        <v>0</v>
      </c>
      <c r="F110" s="51">
        <v>0</v>
      </c>
      <c r="G110" s="51">
        <v>0</v>
      </c>
      <c r="H110" s="51">
        <v>2</v>
      </c>
      <c r="I110" s="51">
        <v>0</v>
      </c>
      <c r="J110" s="51">
        <f t="shared" si="9"/>
        <v>2</v>
      </c>
      <c r="K110" s="181">
        <v>190</v>
      </c>
      <c r="L110" s="52">
        <f t="shared" si="10"/>
        <v>380</v>
      </c>
      <c r="M110" s="53">
        <v>0</v>
      </c>
      <c r="N110" s="52">
        <f t="shared" si="11"/>
        <v>0</v>
      </c>
      <c r="O110" s="53">
        <v>2</v>
      </c>
      <c r="P110" s="52">
        <f t="shared" si="6"/>
        <v>380</v>
      </c>
      <c r="Q110" s="53">
        <v>0</v>
      </c>
      <c r="R110" s="52">
        <f t="shared" si="7"/>
        <v>0</v>
      </c>
      <c r="S110" s="53">
        <v>0</v>
      </c>
      <c r="T110" s="52">
        <f t="shared" si="8"/>
        <v>0</v>
      </c>
    </row>
    <row r="111" spans="1:20" s="182" customFormat="1" ht="24" x14ac:dyDescent="0.55000000000000004">
      <c r="A111" s="77">
        <v>106</v>
      </c>
      <c r="B111" s="179" t="s">
        <v>322</v>
      </c>
      <c r="C111" s="180" t="s">
        <v>283</v>
      </c>
      <c r="D111" s="180" t="s">
        <v>284</v>
      </c>
      <c r="E111" s="51">
        <v>3</v>
      </c>
      <c r="F111" s="51">
        <v>0</v>
      </c>
      <c r="G111" s="51">
        <v>0</v>
      </c>
      <c r="H111" s="51">
        <v>1</v>
      </c>
      <c r="I111" s="51">
        <v>0</v>
      </c>
      <c r="J111" s="51">
        <f t="shared" si="9"/>
        <v>1</v>
      </c>
      <c r="K111" s="181">
        <v>190</v>
      </c>
      <c r="L111" s="52">
        <f t="shared" si="10"/>
        <v>190</v>
      </c>
      <c r="M111" s="53">
        <v>0</v>
      </c>
      <c r="N111" s="52">
        <f t="shared" si="11"/>
        <v>0</v>
      </c>
      <c r="O111" s="53">
        <v>1</v>
      </c>
      <c r="P111" s="52">
        <f t="shared" si="6"/>
        <v>190</v>
      </c>
      <c r="Q111" s="53">
        <v>0</v>
      </c>
      <c r="R111" s="52">
        <f t="shared" si="7"/>
        <v>0</v>
      </c>
      <c r="S111" s="53">
        <v>0</v>
      </c>
      <c r="T111" s="52">
        <f t="shared" si="8"/>
        <v>0</v>
      </c>
    </row>
    <row r="112" spans="1:20" s="182" customFormat="1" ht="24" x14ac:dyDescent="0.55000000000000004">
      <c r="A112" s="77">
        <v>107</v>
      </c>
      <c r="B112" s="179" t="s">
        <v>323</v>
      </c>
      <c r="C112" s="180" t="s">
        <v>324</v>
      </c>
      <c r="D112" s="180" t="s">
        <v>293</v>
      </c>
      <c r="E112" s="51">
        <v>3650</v>
      </c>
      <c r="F112" s="51">
        <v>2910</v>
      </c>
      <c r="G112" s="51">
        <v>3900</v>
      </c>
      <c r="H112" s="51">
        <v>5100</v>
      </c>
      <c r="I112" s="51">
        <v>100</v>
      </c>
      <c r="J112" s="51">
        <f t="shared" si="9"/>
        <v>5000</v>
      </c>
      <c r="K112" s="181">
        <v>2.7</v>
      </c>
      <c r="L112" s="52">
        <f t="shared" si="10"/>
        <v>13500</v>
      </c>
      <c r="M112" s="53">
        <v>1500</v>
      </c>
      <c r="N112" s="52">
        <f t="shared" si="11"/>
        <v>4050.0000000000005</v>
      </c>
      <c r="O112" s="53">
        <v>1000</v>
      </c>
      <c r="P112" s="52">
        <f t="shared" si="6"/>
        <v>2700</v>
      </c>
      <c r="Q112" s="53">
        <v>1500</v>
      </c>
      <c r="R112" s="52">
        <f t="shared" si="7"/>
        <v>4050.0000000000005</v>
      </c>
      <c r="S112" s="53">
        <v>1000</v>
      </c>
      <c r="T112" s="52">
        <f t="shared" si="8"/>
        <v>2700</v>
      </c>
    </row>
    <row r="113" spans="1:20" s="182" customFormat="1" ht="24" x14ac:dyDescent="0.55000000000000004">
      <c r="A113" s="77">
        <v>108</v>
      </c>
      <c r="B113" s="179" t="s">
        <v>325</v>
      </c>
      <c r="C113" s="180" t="s">
        <v>324</v>
      </c>
      <c r="D113" s="180" t="s">
        <v>293</v>
      </c>
      <c r="E113" s="51">
        <v>1340</v>
      </c>
      <c r="F113" s="51">
        <v>1030</v>
      </c>
      <c r="G113" s="51">
        <v>1100</v>
      </c>
      <c r="H113" s="51">
        <v>1900</v>
      </c>
      <c r="I113" s="51">
        <v>900</v>
      </c>
      <c r="J113" s="51">
        <f t="shared" si="9"/>
        <v>1000</v>
      </c>
      <c r="K113" s="181">
        <v>2.7</v>
      </c>
      <c r="L113" s="52">
        <f t="shared" si="10"/>
        <v>2700</v>
      </c>
      <c r="M113" s="53">
        <v>0</v>
      </c>
      <c r="N113" s="52">
        <f t="shared" si="11"/>
        <v>0</v>
      </c>
      <c r="O113" s="53">
        <v>500</v>
      </c>
      <c r="P113" s="52">
        <f t="shared" si="6"/>
        <v>1350</v>
      </c>
      <c r="Q113" s="53">
        <v>0</v>
      </c>
      <c r="R113" s="52">
        <f t="shared" si="7"/>
        <v>0</v>
      </c>
      <c r="S113" s="53">
        <v>500</v>
      </c>
      <c r="T113" s="52">
        <f t="shared" si="8"/>
        <v>1350</v>
      </c>
    </row>
    <row r="114" spans="1:20" s="182" customFormat="1" ht="24" x14ac:dyDescent="0.55000000000000004">
      <c r="A114" s="77">
        <v>109</v>
      </c>
      <c r="B114" s="179" t="s">
        <v>326</v>
      </c>
      <c r="C114" s="180" t="s">
        <v>324</v>
      </c>
      <c r="D114" s="180" t="s">
        <v>293</v>
      </c>
      <c r="E114" s="51">
        <v>115</v>
      </c>
      <c r="F114" s="51">
        <v>130</v>
      </c>
      <c r="G114" s="51">
        <v>215</v>
      </c>
      <c r="H114" s="51">
        <v>340</v>
      </c>
      <c r="I114" s="51">
        <v>240</v>
      </c>
      <c r="J114" s="51">
        <f t="shared" si="9"/>
        <v>100</v>
      </c>
      <c r="K114" s="181">
        <v>2.7</v>
      </c>
      <c r="L114" s="52">
        <f t="shared" si="10"/>
        <v>270</v>
      </c>
      <c r="M114" s="53">
        <v>0</v>
      </c>
      <c r="N114" s="52">
        <f t="shared" si="11"/>
        <v>0</v>
      </c>
      <c r="O114" s="53">
        <v>0</v>
      </c>
      <c r="P114" s="52">
        <f t="shared" si="6"/>
        <v>0</v>
      </c>
      <c r="Q114" s="53">
        <v>100</v>
      </c>
      <c r="R114" s="52">
        <f t="shared" si="7"/>
        <v>270</v>
      </c>
      <c r="S114" s="53">
        <v>0</v>
      </c>
      <c r="T114" s="52">
        <f t="shared" si="8"/>
        <v>0</v>
      </c>
    </row>
    <row r="115" spans="1:20" s="182" customFormat="1" ht="24" x14ac:dyDescent="0.55000000000000004">
      <c r="A115" s="77">
        <v>110</v>
      </c>
      <c r="B115" s="179" t="s">
        <v>327</v>
      </c>
      <c r="C115" s="180" t="s">
        <v>324</v>
      </c>
      <c r="D115" s="180" t="s">
        <v>293</v>
      </c>
      <c r="E115" s="51">
        <v>1410</v>
      </c>
      <c r="F115" s="51">
        <v>1120</v>
      </c>
      <c r="G115" s="51">
        <v>1370</v>
      </c>
      <c r="H115" s="51">
        <v>2780</v>
      </c>
      <c r="I115" s="51">
        <v>780</v>
      </c>
      <c r="J115" s="51">
        <f t="shared" si="9"/>
        <v>2000</v>
      </c>
      <c r="K115" s="181">
        <v>1</v>
      </c>
      <c r="L115" s="52">
        <f t="shared" si="10"/>
        <v>2000</v>
      </c>
      <c r="M115" s="53">
        <v>0</v>
      </c>
      <c r="N115" s="52">
        <f t="shared" si="11"/>
        <v>0</v>
      </c>
      <c r="O115" s="53">
        <v>1000</v>
      </c>
      <c r="P115" s="52">
        <f t="shared" si="6"/>
        <v>1000</v>
      </c>
      <c r="Q115" s="53">
        <v>0</v>
      </c>
      <c r="R115" s="52">
        <f t="shared" si="7"/>
        <v>0</v>
      </c>
      <c r="S115" s="53">
        <v>1000</v>
      </c>
      <c r="T115" s="52">
        <f t="shared" si="8"/>
        <v>1000</v>
      </c>
    </row>
    <row r="116" spans="1:20" s="182" customFormat="1" ht="24" x14ac:dyDescent="0.55000000000000004">
      <c r="A116" s="77">
        <v>111</v>
      </c>
      <c r="B116" s="179" t="s">
        <v>328</v>
      </c>
      <c r="C116" s="180" t="s">
        <v>329</v>
      </c>
      <c r="D116" s="180" t="s">
        <v>242</v>
      </c>
      <c r="E116" s="51">
        <v>0</v>
      </c>
      <c r="F116" s="51">
        <v>25</v>
      </c>
      <c r="G116" s="51">
        <v>20</v>
      </c>
      <c r="H116" s="51">
        <v>100</v>
      </c>
      <c r="I116" s="51">
        <v>0</v>
      </c>
      <c r="J116" s="51">
        <f t="shared" si="9"/>
        <v>100</v>
      </c>
      <c r="K116" s="181">
        <v>40</v>
      </c>
      <c r="L116" s="52">
        <f t="shared" si="10"/>
        <v>4000</v>
      </c>
      <c r="M116" s="53">
        <v>100</v>
      </c>
      <c r="N116" s="52">
        <f t="shared" si="11"/>
        <v>4000</v>
      </c>
      <c r="O116" s="53">
        <v>0</v>
      </c>
      <c r="P116" s="52">
        <f t="shared" si="6"/>
        <v>0</v>
      </c>
      <c r="Q116" s="53">
        <v>0</v>
      </c>
      <c r="R116" s="52">
        <f t="shared" si="7"/>
        <v>0</v>
      </c>
      <c r="S116" s="53">
        <v>0</v>
      </c>
      <c r="T116" s="52">
        <f t="shared" si="8"/>
        <v>0</v>
      </c>
    </row>
    <row r="117" spans="1:20" s="182" customFormat="1" ht="24" x14ac:dyDescent="0.55000000000000004">
      <c r="A117" s="77">
        <v>112</v>
      </c>
      <c r="B117" s="179" t="s">
        <v>330</v>
      </c>
      <c r="C117" s="180" t="s">
        <v>329</v>
      </c>
      <c r="D117" s="180" t="s">
        <v>290</v>
      </c>
      <c r="E117" s="51">
        <v>0</v>
      </c>
      <c r="F117" s="51">
        <v>0</v>
      </c>
      <c r="G117" s="51">
        <v>0</v>
      </c>
      <c r="H117" s="51">
        <v>0</v>
      </c>
      <c r="I117" s="51">
        <v>0</v>
      </c>
      <c r="J117" s="51">
        <f t="shared" si="9"/>
        <v>0</v>
      </c>
      <c r="K117" s="181">
        <v>150</v>
      </c>
      <c r="L117" s="52">
        <f t="shared" si="10"/>
        <v>0</v>
      </c>
      <c r="M117" s="53">
        <v>0</v>
      </c>
      <c r="N117" s="52">
        <f t="shared" si="11"/>
        <v>0</v>
      </c>
      <c r="O117" s="53">
        <v>0</v>
      </c>
      <c r="P117" s="52">
        <f t="shared" si="6"/>
        <v>0</v>
      </c>
      <c r="Q117" s="53">
        <v>0</v>
      </c>
      <c r="R117" s="52">
        <f t="shared" si="7"/>
        <v>0</v>
      </c>
      <c r="S117" s="53">
        <v>0</v>
      </c>
      <c r="T117" s="52">
        <f t="shared" si="8"/>
        <v>0</v>
      </c>
    </row>
    <row r="118" spans="1:20" s="182" customFormat="1" ht="24" x14ac:dyDescent="0.55000000000000004">
      <c r="A118" s="77">
        <v>113</v>
      </c>
      <c r="B118" s="179" t="s">
        <v>331</v>
      </c>
      <c r="C118" s="180" t="s">
        <v>283</v>
      </c>
      <c r="D118" s="180" t="s">
        <v>284</v>
      </c>
      <c r="E118" s="51">
        <v>27</v>
      </c>
      <c r="F118" s="51">
        <v>23</v>
      </c>
      <c r="G118" s="51">
        <v>26</v>
      </c>
      <c r="H118" s="51">
        <v>45</v>
      </c>
      <c r="I118" s="51">
        <v>5</v>
      </c>
      <c r="J118" s="51">
        <f t="shared" si="9"/>
        <v>40</v>
      </c>
      <c r="K118" s="181">
        <v>380</v>
      </c>
      <c r="L118" s="52">
        <f t="shared" si="10"/>
        <v>15200</v>
      </c>
      <c r="M118" s="53">
        <v>10</v>
      </c>
      <c r="N118" s="52">
        <f t="shared" si="11"/>
        <v>3800</v>
      </c>
      <c r="O118" s="53">
        <v>10</v>
      </c>
      <c r="P118" s="52">
        <f t="shared" si="6"/>
        <v>3800</v>
      </c>
      <c r="Q118" s="53">
        <v>10</v>
      </c>
      <c r="R118" s="52">
        <f t="shared" si="7"/>
        <v>3800</v>
      </c>
      <c r="S118" s="53">
        <v>10</v>
      </c>
      <c r="T118" s="52">
        <f t="shared" si="8"/>
        <v>3800</v>
      </c>
    </row>
    <row r="119" spans="1:20" s="182" customFormat="1" ht="24" x14ac:dyDescent="0.55000000000000004">
      <c r="A119" s="77">
        <v>114</v>
      </c>
      <c r="B119" s="179" t="s">
        <v>332</v>
      </c>
      <c r="C119" s="180" t="s">
        <v>283</v>
      </c>
      <c r="D119" s="180" t="s">
        <v>284</v>
      </c>
      <c r="E119" s="51">
        <v>131</v>
      </c>
      <c r="F119" s="51">
        <v>109</v>
      </c>
      <c r="G119" s="51">
        <v>113</v>
      </c>
      <c r="H119" s="51">
        <v>150</v>
      </c>
      <c r="I119" s="51">
        <v>0</v>
      </c>
      <c r="J119" s="51">
        <f t="shared" si="9"/>
        <v>150</v>
      </c>
      <c r="K119" s="181">
        <v>380</v>
      </c>
      <c r="L119" s="52">
        <f t="shared" si="10"/>
        <v>57000</v>
      </c>
      <c r="M119" s="53">
        <v>30</v>
      </c>
      <c r="N119" s="52">
        <f t="shared" si="11"/>
        <v>11400</v>
      </c>
      <c r="O119" s="53">
        <v>40</v>
      </c>
      <c r="P119" s="52">
        <f t="shared" si="6"/>
        <v>15200</v>
      </c>
      <c r="Q119" s="53">
        <v>40</v>
      </c>
      <c r="R119" s="52">
        <f t="shared" si="7"/>
        <v>15200</v>
      </c>
      <c r="S119" s="53">
        <v>40</v>
      </c>
      <c r="T119" s="52">
        <f t="shared" si="8"/>
        <v>15200</v>
      </c>
    </row>
    <row r="120" spans="1:20" s="182" customFormat="1" ht="24" x14ac:dyDescent="0.55000000000000004">
      <c r="A120" s="77">
        <v>115</v>
      </c>
      <c r="B120" s="179" t="s">
        <v>333</v>
      </c>
      <c r="C120" s="180" t="s">
        <v>283</v>
      </c>
      <c r="D120" s="180" t="s">
        <v>284</v>
      </c>
      <c r="E120" s="51">
        <v>40</v>
      </c>
      <c r="F120" s="51">
        <v>30</v>
      </c>
      <c r="G120" s="51">
        <v>38</v>
      </c>
      <c r="H120" s="51">
        <v>53</v>
      </c>
      <c r="I120" s="51">
        <v>3</v>
      </c>
      <c r="J120" s="51">
        <f t="shared" si="9"/>
        <v>50</v>
      </c>
      <c r="K120" s="181">
        <v>380</v>
      </c>
      <c r="L120" s="52">
        <f t="shared" si="10"/>
        <v>19000</v>
      </c>
      <c r="M120" s="53">
        <v>10</v>
      </c>
      <c r="N120" s="52">
        <f t="shared" si="11"/>
        <v>3800</v>
      </c>
      <c r="O120" s="53">
        <v>10</v>
      </c>
      <c r="P120" s="52">
        <f t="shared" si="6"/>
        <v>3800</v>
      </c>
      <c r="Q120" s="53">
        <v>20</v>
      </c>
      <c r="R120" s="52">
        <f t="shared" si="7"/>
        <v>7600</v>
      </c>
      <c r="S120" s="53">
        <v>10</v>
      </c>
      <c r="T120" s="52">
        <f t="shared" si="8"/>
        <v>3800</v>
      </c>
    </row>
    <row r="121" spans="1:20" s="182" customFormat="1" ht="24" x14ac:dyDescent="0.55000000000000004">
      <c r="A121" s="77">
        <v>116</v>
      </c>
      <c r="B121" s="179" t="s">
        <v>334</v>
      </c>
      <c r="C121" s="180" t="s">
        <v>283</v>
      </c>
      <c r="D121" s="180" t="s">
        <v>284</v>
      </c>
      <c r="E121" s="51">
        <v>14</v>
      </c>
      <c r="F121" s="51">
        <v>17</v>
      </c>
      <c r="G121" s="51">
        <v>10</v>
      </c>
      <c r="H121" s="51">
        <v>20</v>
      </c>
      <c r="I121" s="51">
        <v>0</v>
      </c>
      <c r="J121" s="51">
        <f t="shared" si="9"/>
        <v>20</v>
      </c>
      <c r="K121" s="181">
        <v>380</v>
      </c>
      <c r="L121" s="52">
        <f t="shared" si="10"/>
        <v>7600</v>
      </c>
      <c r="M121" s="53">
        <v>5</v>
      </c>
      <c r="N121" s="52">
        <f t="shared" si="11"/>
        <v>1900</v>
      </c>
      <c r="O121" s="53">
        <v>5</v>
      </c>
      <c r="P121" s="52">
        <f t="shared" si="6"/>
        <v>1900</v>
      </c>
      <c r="Q121" s="53">
        <v>5</v>
      </c>
      <c r="R121" s="52">
        <f t="shared" si="7"/>
        <v>1900</v>
      </c>
      <c r="S121" s="53">
        <v>5</v>
      </c>
      <c r="T121" s="52">
        <f t="shared" si="8"/>
        <v>1900</v>
      </c>
    </row>
    <row r="122" spans="1:20" s="182" customFormat="1" ht="24" x14ac:dyDescent="0.55000000000000004">
      <c r="A122" s="77">
        <v>117</v>
      </c>
      <c r="B122" s="179" t="s">
        <v>335</v>
      </c>
      <c r="C122" s="180" t="s">
        <v>289</v>
      </c>
      <c r="D122" s="180" t="s">
        <v>290</v>
      </c>
      <c r="E122" s="51">
        <v>0</v>
      </c>
      <c r="F122" s="51">
        <v>1</v>
      </c>
      <c r="G122" s="51">
        <v>1</v>
      </c>
      <c r="H122" s="51">
        <v>2</v>
      </c>
      <c r="I122" s="51">
        <v>0</v>
      </c>
      <c r="J122" s="51">
        <f t="shared" si="9"/>
        <v>2</v>
      </c>
      <c r="K122" s="181">
        <v>380</v>
      </c>
      <c r="L122" s="52">
        <f t="shared" si="10"/>
        <v>760</v>
      </c>
      <c r="M122" s="53">
        <v>0</v>
      </c>
      <c r="N122" s="52">
        <f t="shared" si="11"/>
        <v>0</v>
      </c>
      <c r="O122" s="53">
        <v>1</v>
      </c>
      <c r="P122" s="52">
        <f t="shared" si="6"/>
        <v>380</v>
      </c>
      <c r="Q122" s="53">
        <v>0</v>
      </c>
      <c r="R122" s="52">
        <f t="shared" si="7"/>
        <v>0</v>
      </c>
      <c r="S122" s="53">
        <v>1</v>
      </c>
      <c r="T122" s="52">
        <f t="shared" si="8"/>
        <v>380</v>
      </c>
    </row>
    <row r="123" spans="1:20" s="182" customFormat="1" ht="24" x14ac:dyDescent="0.55000000000000004">
      <c r="A123" s="77">
        <v>118</v>
      </c>
      <c r="B123" s="179" t="s">
        <v>336</v>
      </c>
      <c r="C123" s="180" t="s">
        <v>289</v>
      </c>
      <c r="D123" s="180" t="s">
        <v>290</v>
      </c>
      <c r="E123" s="51">
        <v>2</v>
      </c>
      <c r="F123" s="51">
        <v>1</v>
      </c>
      <c r="G123" s="51">
        <v>2</v>
      </c>
      <c r="H123" s="51">
        <v>3</v>
      </c>
      <c r="I123" s="51">
        <v>0</v>
      </c>
      <c r="J123" s="51">
        <f t="shared" si="9"/>
        <v>3</v>
      </c>
      <c r="K123" s="181">
        <v>380</v>
      </c>
      <c r="L123" s="52">
        <f t="shared" si="10"/>
        <v>1140</v>
      </c>
      <c r="M123" s="53">
        <v>1</v>
      </c>
      <c r="N123" s="52">
        <f t="shared" si="11"/>
        <v>380</v>
      </c>
      <c r="O123" s="53">
        <v>1</v>
      </c>
      <c r="P123" s="52">
        <f t="shared" si="6"/>
        <v>380</v>
      </c>
      <c r="Q123" s="53">
        <v>0</v>
      </c>
      <c r="R123" s="52">
        <f t="shared" si="7"/>
        <v>0</v>
      </c>
      <c r="S123" s="53">
        <v>1</v>
      </c>
      <c r="T123" s="52">
        <f t="shared" si="8"/>
        <v>380</v>
      </c>
    </row>
    <row r="124" spans="1:20" s="182" customFormat="1" ht="24" x14ac:dyDescent="0.55000000000000004">
      <c r="A124" s="77">
        <v>119</v>
      </c>
      <c r="B124" s="179" t="s">
        <v>337</v>
      </c>
      <c r="C124" s="180" t="s">
        <v>289</v>
      </c>
      <c r="D124" s="180" t="s">
        <v>290</v>
      </c>
      <c r="E124" s="51">
        <v>3</v>
      </c>
      <c r="F124" s="51">
        <v>2</v>
      </c>
      <c r="G124" s="51">
        <v>2</v>
      </c>
      <c r="H124" s="51">
        <v>3</v>
      </c>
      <c r="I124" s="51">
        <v>0</v>
      </c>
      <c r="J124" s="51">
        <f t="shared" si="9"/>
        <v>3</v>
      </c>
      <c r="K124" s="181">
        <v>380</v>
      </c>
      <c r="L124" s="52">
        <f t="shared" si="10"/>
        <v>1140</v>
      </c>
      <c r="M124" s="53">
        <v>1</v>
      </c>
      <c r="N124" s="52">
        <f t="shared" si="11"/>
        <v>380</v>
      </c>
      <c r="O124" s="53">
        <v>0</v>
      </c>
      <c r="P124" s="52">
        <f t="shared" si="6"/>
        <v>0</v>
      </c>
      <c r="Q124" s="53">
        <v>1</v>
      </c>
      <c r="R124" s="52">
        <f t="shared" si="7"/>
        <v>380</v>
      </c>
      <c r="S124" s="53">
        <v>1</v>
      </c>
      <c r="T124" s="52">
        <f t="shared" si="8"/>
        <v>380</v>
      </c>
    </row>
    <row r="125" spans="1:20" s="182" customFormat="1" ht="24" x14ac:dyDescent="0.55000000000000004">
      <c r="A125" s="77">
        <v>120</v>
      </c>
      <c r="B125" s="179" t="s">
        <v>338</v>
      </c>
      <c r="C125" s="180" t="s">
        <v>298</v>
      </c>
      <c r="D125" s="180" t="s">
        <v>299</v>
      </c>
      <c r="E125" s="51">
        <v>8</v>
      </c>
      <c r="F125" s="51">
        <v>5</v>
      </c>
      <c r="G125" s="51">
        <v>2</v>
      </c>
      <c r="H125" s="51">
        <v>10</v>
      </c>
      <c r="I125" s="51">
        <v>5</v>
      </c>
      <c r="J125" s="51">
        <f t="shared" si="9"/>
        <v>5</v>
      </c>
      <c r="K125" s="181">
        <v>550</v>
      </c>
      <c r="L125" s="52">
        <f t="shared" si="10"/>
        <v>2750</v>
      </c>
      <c r="M125" s="53">
        <v>0</v>
      </c>
      <c r="N125" s="52">
        <f t="shared" si="11"/>
        <v>0</v>
      </c>
      <c r="O125" s="53">
        <v>0</v>
      </c>
      <c r="P125" s="52">
        <f t="shared" si="6"/>
        <v>0</v>
      </c>
      <c r="Q125" s="53">
        <v>5</v>
      </c>
      <c r="R125" s="52">
        <f t="shared" si="7"/>
        <v>2750</v>
      </c>
      <c r="S125" s="53">
        <v>0</v>
      </c>
      <c r="T125" s="52">
        <f t="shared" si="8"/>
        <v>0</v>
      </c>
    </row>
    <row r="126" spans="1:20" s="182" customFormat="1" ht="24" x14ac:dyDescent="0.55000000000000004">
      <c r="A126" s="77">
        <v>121</v>
      </c>
      <c r="B126" s="179" t="s">
        <v>339</v>
      </c>
      <c r="C126" s="180" t="s">
        <v>329</v>
      </c>
      <c r="D126" s="180" t="s">
        <v>242</v>
      </c>
      <c r="E126" s="51">
        <v>0</v>
      </c>
      <c r="F126" s="51">
        <v>0</v>
      </c>
      <c r="G126" s="51">
        <v>0</v>
      </c>
      <c r="H126" s="51">
        <v>5</v>
      </c>
      <c r="I126" s="51">
        <v>0</v>
      </c>
      <c r="J126" s="51">
        <f>H126-I126</f>
        <v>5</v>
      </c>
      <c r="K126" s="181">
        <v>350</v>
      </c>
      <c r="L126" s="52">
        <f>J126*K126</f>
        <v>1750</v>
      </c>
      <c r="M126" s="53">
        <v>0</v>
      </c>
      <c r="N126" s="52">
        <f t="shared" si="11"/>
        <v>0</v>
      </c>
      <c r="O126" s="53">
        <v>5</v>
      </c>
      <c r="P126" s="52">
        <f t="shared" si="6"/>
        <v>1750</v>
      </c>
      <c r="Q126" s="53">
        <v>0</v>
      </c>
      <c r="R126" s="52">
        <f t="shared" si="7"/>
        <v>0</v>
      </c>
      <c r="S126" s="53">
        <v>0</v>
      </c>
      <c r="T126" s="52">
        <f t="shared" si="8"/>
        <v>0</v>
      </c>
    </row>
    <row r="127" spans="1:20" s="182" customFormat="1" ht="24" x14ac:dyDescent="0.55000000000000004">
      <c r="A127" s="77">
        <v>122</v>
      </c>
      <c r="B127" s="179" t="s">
        <v>340</v>
      </c>
      <c r="C127" s="180" t="s">
        <v>329</v>
      </c>
      <c r="D127" s="180" t="s">
        <v>242</v>
      </c>
      <c r="E127" s="51">
        <v>3</v>
      </c>
      <c r="F127" s="51">
        <v>8</v>
      </c>
      <c r="G127" s="51">
        <v>2</v>
      </c>
      <c r="H127" s="51">
        <v>5</v>
      </c>
      <c r="I127" s="51">
        <v>2</v>
      </c>
      <c r="J127" s="51">
        <f t="shared" si="9"/>
        <v>3</v>
      </c>
      <c r="K127" s="181">
        <v>350</v>
      </c>
      <c r="L127" s="52">
        <f t="shared" ref="L127:L190" si="12">J127*K127</f>
        <v>1050</v>
      </c>
      <c r="M127" s="53">
        <v>0</v>
      </c>
      <c r="N127" s="52">
        <f t="shared" si="11"/>
        <v>0</v>
      </c>
      <c r="O127" s="53">
        <v>0</v>
      </c>
      <c r="P127" s="52">
        <f t="shared" si="6"/>
        <v>0</v>
      </c>
      <c r="Q127" s="53">
        <v>3</v>
      </c>
      <c r="R127" s="52">
        <f t="shared" si="7"/>
        <v>1050</v>
      </c>
      <c r="S127" s="53">
        <v>0</v>
      </c>
      <c r="T127" s="52">
        <f t="shared" si="8"/>
        <v>0</v>
      </c>
    </row>
    <row r="128" spans="1:20" s="182" customFormat="1" ht="24" x14ac:dyDescent="0.55000000000000004">
      <c r="A128" s="77">
        <v>123</v>
      </c>
      <c r="B128" s="179" t="s">
        <v>341</v>
      </c>
      <c r="C128" s="180" t="s">
        <v>329</v>
      </c>
      <c r="D128" s="180" t="s">
        <v>242</v>
      </c>
      <c r="E128" s="51">
        <v>4</v>
      </c>
      <c r="F128" s="51">
        <v>6</v>
      </c>
      <c r="G128" s="51">
        <v>0</v>
      </c>
      <c r="H128" s="51">
        <v>6</v>
      </c>
      <c r="I128" s="51">
        <v>3</v>
      </c>
      <c r="J128" s="51">
        <f t="shared" si="9"/>
        <v>3</v>
      </c>
      <c r="K128" s="181">
        <v>350</v>
      </c>
      <c r="L128" s="52">
        <f t="shared" si="12"/>
        <v>1050</v>
      </c>
      <c r="M128" s="53">
        <v>0</v>
      </c>
      <c r="N128" s="52">
        <f t="shared" si="11"/>
        <v>0</v>
      </c>
      <c r="O128" s="53">
        <v>0</v>
      </c>
      <c r="P128" s="52">
        <f t="shared" si="6"/>
        <v>0</v>
      </c>
      <c r="Q128" s="53">
        <v>3</v>
      </c>
      <c r="R128" s="52">
        <f t="shared" si="7"/>
        <v>1050</v>
      </c>
      <c r="S128" s="53">
        <v>0</v>
      </c>
      <c r="T128" s="52">
        <f t="shared" si="8"/>
        <v>0</v>
      </c>
    </row>
    <row r="129" spans="1:20" s="182" customFormat="1" ht="24" x14ac:dyDescent="0.55000000000000004">
      <c r="A129" s="77">
        <v>124</v>
      </c>
      <c r="B129" s="179" t="s">
        <v>342</v>
      </c>
      <c r="C129" s="180" t="s">
        <v>329</v>
      </c>
      <c r="D129" s="180" t="s">
        <v>242</v>
      </c>
      <c r="E129" s="51">
        <v>9</v>
      </c>
      <c r="F129" s="51">
        <v>8</v>
      </c>
      <c r="G129" s="51">
        <v>10</v>
      </c>
      <c r="H129" s="51">
        <v>13</v>
      </c>
      <c r="I129" s="51">
        <v>3</v>
      </c>
      <c r="J129" s="51">
        <f t="shared" si="9"/>
        <v>10</v>
      </c>
      <c r="K129" s="181">
        <v>350</v>
      </c>
      <c r="L129" s="52">
        <f t="shared" si="12"/>
        <v>3500</v>
      </c>
      <c r="M129" s="53">
        <v>5</v>
      </c>
      <c r="N129" s="52">
        <f t="shared" si="11"/>
        <v>1750</v>
      </c>
      <c r="O129" s="53">
        <v>0</v>
      </c>
      <c r="P129" s="52">
        <f t="shared" si="6"/>
        <v>0</v>
      </c>
      <c r="Q129" s="53">
        <v>5</v>
      </c>
      <c r="R129" s="52">
        <f t="shared" si="7"/>
        <v>1750</v>
      </c>
      <c r="S129" s="53">
        <v>0</v>
      </c>
      <c r="T129" s="52">
        <f t="shared" si="8"/>
        <v>0</v>
      </c>
    </row>
    <row r="130" spans="1:20" s="182" customFormat="1" ht="24" x14ac:dyDescent="0.55000000000000004">
      <c r="A130" s="77">
        <v>125</v>
      </c>
      <c r="B130" s="179" t="s">
        <v>343</v>
      </c>
      <c r="C130" s="180" t="s">
        <v>344</v>
      </c>
      <c r="D130" s="180" t="s">
        <v>345</v>
      </c>
      <c r="E130" s="51">
        <v>12</v>
      </c>
      <c r="F130" s="51">
        <v>8</v>
      </c>
      <c r="G130" s="51">
        <v>17</v>
      </c>
      <c r="H130" s="51">
        <v>25</v>
      </c>
      <c r="I130" s="51">
        <v>5</v>
      </c>
      <c r="J130" s="51">
        <f t="shared" si="9"/>
        <v>20</v>
      </c>
      <c r="K130" s="181">
        <v>630</v>
      </c>
      <c r="L130" s="52">
        <f t="shared" si="12"/>
        <v>12600</v>
      </c>
      <c r="M130" s="53">
        <v>0</v>
      </c>
      <c r="N130" s="52">
        <f t="shared" si="11"/>
        <v>0</v>
      </c>
      <c r="O130" s="53">
        <v>10</v>
      </c>
      <c r="P130" s="52">
        <f t="shared" si="6"/>
        <v>6300</v>
      </c>
      <c r="Q130" s="53">
        <v>0</v>
      </c>
      <c r="R130" s="52">
        <f t="shared" si="7"/>
        <v>0</v>
      </c>
      <c r="S130" s="53">
        <v>10</v>
      </c>
      <c r="T130" s="52">
        <f t="shared" si="8"/>
        <v>6300</v>
      </c>
    </row>
    <row r="131" spans="1:20" s="182" customFormat="1" ht="24" x14ac:dyDescent="0.55000000000000004">
      <c r="A131" s="77">
        <v>126</v>
      </c>
      <c r="B131" s="179" t="s">
        <v>346</v>
      </c>
      <c r="C131" s="180" t="s">
        <v>268</v>
      </c>
      <c r="D131" s="180" t="s">
        <v>248</v>
      </c>
      <c r="E131" s="51">
        <v>60</v>
      </c>
      <c r="F131" s="51">
        <v>60</v>
      </c>
      <c r="G131" s="51">
        <v>120</v>
      </c>
      <c r="H131" s="51">
        <v>300</v>
      </c>
      <c r="I131" s="51">
        <v>0</v>
      </c>
      <c r="J131" s="51">
        <f t="shared" si="9"/>
        <v>300</v>
      </c>
      <c r="K131" s="181">
        <v>25</v>
      </c>
      <c r="L131" s="52">
        <f t="shared" si="12"/>
        <v>7500</v>
      </c>
      <c r="M131" s="53">
        <v>150</v>
      </c>
      <c r="N131" s="52">
        <f t="shared" si="11"/>
        <v>3750</v>
      </c>
      <c r="O131" s="53">
        <v>0</v>
      </c>
      <c r="P131" s="52">
        <f t="shared" si="6"/>
        <v>0</v>
      </c>
      <c r="Q131" s="53">
        <v>150</v>
      </c>
      <c r="R131" s="52">
        <f t="shared" si="7"/>
        <v>3750</v>
      </c>
      <c r="S131" s="53">
        <v>0</v>
      </c>
      <c r="T131" s="52">
        <f t="shared" si="8"/>
        <v>0</v>
      </c>
    </row>
    <row r="132" spans="1:20" s="182" customFormat="1" ht="24" x14ac:dyDescent="0.55000000000000004">
      <c r="A132" s="77">
        <v>127</v>
      </c>
      <c r="B132" s="179" t="s">
        <v>347</v>
      </c>
      <c r="C132" s="180" t="s">
        <v>268</v>
      </c>
      <c r="D132" s="180" t="s">
        <v>248</v>
      </c>
      <c r="E132" s="51">
        <v>72</v>
      </c>
      <c r="F132" s="51">
        <v>60</v>
      </c>
      <c r="G132" s="51">
        <v>120</v>
      </c>
      <c r="H132" s="51">
        <v>300</v>
      </c>
      <c r="I132" s="51">
        <v>0</v>
      </c>
      <c r="J132" s="51">
        <f t="shared" si="9"/>
        <v>300</v>
      </c>
      <c r="K132" s="181">
        <v>25</v>
      </c>
      <c r="L132" s="52">
        <f t="shared" si="12"/>
        <v>7500</v>
      </c>
      <c r="M132" s="53">
        <v>150</v>
      </c>
      <c r="N132" s="52">
        <f t="shared" si="11"/>
        <v>3750</v>
      </c>
      <c r="O132" s="53">
        <v>0</v>
      </c>
      <c r="P132" s="52">
        <f t="shared" si="6"/>
        <v>0</v>
      </c>
      <c r="Q132" s="53">
        <v>150</v>
      </c>
      <c r="R132" s="52">
        <f t="shared" si="7"/>
        <v>3750</v>
      </c>
      <c r="S132" s="53">
        <v>0</v>
      </c>
      <c r="T132" s="52">
        <f t="shared" si="8"/>
        <v>0</v>
      </c>
    </row>
    <row r="133" spans="1:20" s="182" customFormat="1" ht="24" x14ac:dyDescent="0.55000000000000004">
      <c r="A133" s="77">
        <v>128</v>
      </c>
      <c r="B133" s="179" t="s">
        <v>348</v>
      </c>
      <c r="C133" s="180" t="s">
        <v>349</v>
      </c>
      <c r="D133" s="180" t="s">
        <v>350</v>
      </c>
      <c r="E133" s="51">
        <v>50</v>
      </c>
      <c r="F133" s="51">
        <v>48</v>
      </c>
      <c r="G133" s="51">
        <v>44</v>
      </c>
      <c r="H133" s="51">
        <v>90</v>
      </c>
      <c r="I133" s="51">
        <v>0</v>
      </c>
      <c r="J133" s="51">
        <f t="shared" si="9"/>
        <v>90</v>
      </c>
      <c r="K133" s="181">
        <v>374.5</v>
      </c>
      <c r="L133" s="52">
        <f t="shared" si="12"/>
        <v>33705</v>
      </c>
      <c r="M133" s="53">
        <v>20</v>
      </c>
      <c r="N133" s="52">
        <f t="shared" si="11"/>
        <v>7490</v>
      </c>
      <c r="O133" s="53">
        <v>20</v>
      </c>
      <c r="P133" s="52">
        <f t="shared" si="6"/>
        <v>7490</v>
      </c>
      <c r="Q133" s="53">
        <v>30</v>
      </c>
      <c r="R133" s="52">
        <f t="shared" si="7"/>
        <v>11235</v>
      </c>
      <c r="S133" s="53">
        <v>20</v>
      </c>
      <c r="T133" s="52">
        <f t="shared" si="8"/>
        <v>7490</v>
      </c>
    </row>
    <row r="134" spans="1:20" s="182" customFormat="1" ht="24" x14ac:dyDescent="0.55000000000000004">
      <c r="A134" s="77">
        <v>129</v>
      </c>
      <c r="B134" s="179" t="s">
        <v>351</v>
      </c>
      <c r="C134" s="180" t="s">
        <v>352</v>
      </c>
      <c r="D134" s="180" t="s">
        <v>350</v>
      </c>
      <c r="E134" s="51">
        <v>2</v>
      </c>
      <c r="F134" s="51">
        <v>2</v>
      </c>
      <c r="G134" s="51">
        <v>2</v>
      </c>
      <c r="H134" s="51">
        <v>3</v>
      </c>
      <c r="I134" s="51">
        <v>0</v>
      </c>
      <c r="J134" s="51">
        <f t="shared" si="9"/>
        <v>3</v>
      </c>
      <c r="K134" s="181">
        <v>3745</v>
      </c>
      <c r="L134" s="52">
        <f t="shared" si="12"/>
        <v>11235</v>
      </c>
      <c r="M134" s="53">
        <v>1</v>
      </c>
      <c r="N134" s="52">
        <f t="shared" si="11"/>
        <v>3745</v>
      </c>
      <c r="O134" s="53">
        <v>0</v>
      </c>
      <c r="P134" s="52">
        <f t="shared" si="6"/>
        <v>0</v>
      </c>
      <c r="Q134" s="53">
        <v>1</v>
      </c>
      <c r="R134" s="52">
        <f t="shared" si="7"/>
        <v>3745</v>
      </c>
      <c r="S134" s="53">
        <v>1</v>
      </c>
      <c r="T134" s="52">
        <f t="shared" si="8"/>
        <v>3745</v>
      </c>
    </row>
    <row r="135" spans="1:20" s="182" customFormat="1" ht="24" x14ac:dyDescent="0.55000000000000004">
      <c r="A135" s="77">
        <v>130</v>
      </c>
      <c r="B135" s="179" t="s">
        <v>353</v>
      </c>
      <c r="C135" s="180" t="s">
        <v>354</v>
      </c>
      <c r="D135" s="180" t="s">
        <v>235</v>
      </c>
      <c r="E135" s="51">
        <v>7</v>
      </c>
      <c r="F135" s="51">
        <v>0</v>
      </c>
      <c r="G135" s="51">
        <v>44</v>
      </c>
      <c r="H135" s="51">
        <v>66</v>
      </c>
      <c r="I135" s="51">
        <v>6</v>
      </c>
      <c r="J135" s="51">
        <f t="shared" si="9"/>
        <v>60</v>
      </c>
      <c r="K135" s="181">
        <v>186</v>
      </c>
      <c r="L135" s="52">
        <f t="shared" si="12"/>
        <v>11160</v>
      </c>
      <c r="M135" s="53">
        <v>20</v>
      </c>
      <c r="N135" s="52">
        <f t="shared" si="11"/>
        <v>3720</v>
      </c>
      <c r="O135" s="53">
        <v>20</v>
      </c>
      <c r="P135" s="52">
        <f t="shared" ref="P135:P198" si="13">K135*O135</f>
        <v>3720</v>
      </c>
      <c r="Q135" s="53">
        <v>0</v>
      </c>
      <c r="R135" s="52">
        <f t="shared" ref="R135:R198" si="14">K135*Q135</f>
        <v>0</v>
      </c>
      <c r="S135" s="53">
        <v>20</v>
      </c>
      <c r="T135" s="52">
        <f t="shared" ref="T135:T198" si="15">K135*S135</f>
        <v>3720</v>
      </c>
    </row>
    <row r="136" spans="1:20" s="182" customFormat="1" ht="24" x14ac:dyDescent="0.55000000000000004">
      <c r="A136" s="77">
        <v>131</v>
      </c>
      <c r="B136" s="179" t="s">
        <v>355</v>
      </c>
      <c r="C136" s="180" t="s">
        <v>283</v>
      </c>
      <c r="D136" s="180" t="s">
        <v>284</v>
      </c>
      <c r="E136" s="51">
        <v>0</v>
      </c>
      <c r="F136" s="51">
        <v>1</v>
      </c>
      <c r="G136" s="51">
        <v>0</v>
      </c>
      <c r="H136" s="51">
        <v>1</v>
      </c>
      <c r="I136" s="51">
        <v>0</v>
      </c>
      <c r="J136" s="51">
        <f t="shared" si="9"/>
        <v>1</v>
      </c>
      <c r="K136" s="181">
        <v>180</v>
      </c>
      <c r="L136" s="52">
        <f t="shared" si="12"/>
        <v>180</v>
      </c>
      <c r="M136" s="53">
        <v>0</v>
      </c>
      <c r="N136" s="52">
        <f t="shared" si="11"/>
        <v>0</v>
      </c>
      <c r="O136" s="53">
        <v>0</v>
      </c>
      <c r="P136" s="52">
        <f t="shared" si="13"/>
        <v>0</v>
      </c>
      <c r="Q136" s="53">
        <v>1</v>
      </c>
      <c r="R136" s="52">
        <f t="shared" si="14"/>
        <v>180</v>
      </c>
      <c r="S136" s="53">
        <v>0</v>
      </c>
      <c r="T136" s="52">
        <f t="shared" si="15"/>
        <v>0</v>
      </c>
    </row>
    <row r="137" spans="1:20" s="182" customFormat="1" ht="24" x14ac:dyDescent="0.55000000000000004">
      <c r="A137" s="77">
        <v>132</v>
      </c>
      <c r="B137" s="179" t="s">
        <v>356</v>
      </c>
      <c r="C137" s="180" t="s">
        <v>251</v>
      </c>
      <c r="D137" s="180" t="s">
        <v>242</v>
      </c>
      <c r="E137" s="51">
        <v>0</v>
      </c>
      <c r="F137" s="51">
        <v>0</v>
      </c>
      <c r="G137" s="51">
        <v>0</v>
      </c>
      <c r="H137" s="51">
        <v>100</v>
      </c>
      <c r="I137" s="51">
        <v>0</v>
      </c>
      <c r="J137" s="51">
        <f t="shared" si="9"/>
        <v>100</v>
      </c>
      <c r="K137" s="181">
        <v>135</v>
      </c>
      <c r="L137" s="52">
        <f t="shared" si="12"/>
        <v>13500</v>
      </c>
      <c r="M137" s="53">
        <v>100</v>
      </c>
      <c r="N137" s="52">
        <f t="shared" si="11"/>
        <v>13500</v>
      </c>
      <c r="O137" s="53">
        <v>0</v>
      </c>
      <c r="P137" s="52">
        <f t="shared" si="13"/>
        <v>0</v>
      </c>
      <c r="Q137" s="53">
        <v>0</v>
      </c>
      <c r="R137" s="52">
        <f t="shared" si="14"/>
        <v>0</v>
      </c>
      <c r="S137" s="53">
        <v>0</v>
      </c>
      <c r="T137" s="52">
        <f t="shared" si="15"/>
        <v>0</v>
      </c>
    </row>
    <row r="138" spans="1:20" s="182" customFormat="1" ht="24" x14ac:dyDescent="0.55000000000000004">
      <c r="A138" s="77">
        <v>133</v>
      </c>
      <c r="B138" s="179" t="s">
        <v>357</v>
      </c>
      <c r="C138" s="180" t="s">
        <v>251</v>
      </c>
      <c r="D138" s="180" t="s">
        <v>242</v>
      </c>
      <c r="E138" s="51">
        <v>8</v>
      </c>
      <c r="F138" s="51">
        <v>10</v>
      </c>
      <c r="G138" s="51">
        <v>15</v>
      </c>
      <c r="H138" s="51">
        <v>40</v>
      </c>
      <c r="I138" s="51">
        <v>0</v>
      </c>
      <c r="J138" s="51">
        <f t="shared" si="9"/>
        <v>40</v>
      </c>
      <c r="K138" s="181">
        <v>642</v>
      </c>
      <c r="L138" s="52">
        <f t="shared" si="12"/>
        <v>25680</v>
      </c>
      <c r="M138" s="53">
        <v>10</v>
      </c>
      <c r="N138" s="52">
        <f t="shared" si="11"/>
        <v>6420</v>
      </c>
      <c r="O138" s="53">
        <v>10</v>
      </c>
      <c r="P138" s="52">
        <f t="shared" si="13"/>
        <v>6420</v>
      </c>
      <c r="Q138" s="53">
        <v>10</v>
      </c>
      <c r="R138" s="52">
        <f t="shared" si="14"/>
        <v>6420</v>
      </c>
      <c r="S138" s="53">
        <v>10</v>
      </c>
      <c r="T138" s="52">
        <f t="shared" si="15"/>
        <v>6420</v>
      </c>
    </row>
    <row r="139" spans="1:20" s="182" customFormat="1" ht="24" x14ac:dyDescent="0.55000000000000004">
      <c r="A139" s="77">
        <v>134</v>
      </c>
      <c r="B139" s="179" t="s">
        <v>358</v>
      </c>
      <c r="C139" s="180" t="s">
        <v>359</v>
      </c>
      <c r="D139" s="180" t="s">
        <v>256</v>
      </c>
      <c r="E139" s="51">
        <v>0</v>
      </c>
      <c r="F139" s="51">
        <v>400</v>
      </c>
      <c r="G139" s="51">
        <v>0</v>
      </c>
      <c r="H139" s="51">
        <v>400</v>
      </c>
      <c r="I139" s="51">
        <v>0</v>
      </c>
      <c r="J139" s="51">
        <f t="shared" ref="J139:J170" si="16">H139-I139</f>
        <v>400</v>
      </c>
      <c r="K139" s="181">
        <v>64.2</v>
      </c>
      <c r="L139" s="52">
        <f t="shared" si="12"/>
        <v>25680</v>
      </c>
      <c r="M139" s="53">
        <v>0</v>
      </c>
      <c r="N139" s="52">
        <f t="shared" si="11"/>
        <v>0</v>
      </c>
      <c r="O139" s="53">
        <v>200</v>
      </c>
      <c r="P139" s="52">
        <f t="shared" si="13"/>
        <v>12840</v>
      </c>
      <c r="Q139" s="53">
        <v>0</v>
      </c>
      <c r="R139" s="52">
        <f t="shared" si="14"/>
        <v>0</v>
      </c>
      <c r="S139" s="53">
        <v>200</v>
      </c>
      <c r="T139" s="52">
        <f t="shared" si="15"/>
        <v>12840</v>
      </c>
    </row>
    <row r="140" spans="1:20" s="182" customFormat="1" ht="24" x14ac:dyDescent="0.55000000000000004">
      <c r="A140" s="77">
        <v>135</v>
      </c>
      <c r="B140" s="179" t="s">
        <v>360</v>
      </c>
      <c r="C140" s="180" t="s">
        <v>251</v>
      </c>
      <c r="D140" s="180" t="s">
        <v>242</v>
      </c>
      <c r="E140" s="51">
        <v>0</v>
      </c>
      <c r="F140" s="51">
        <v>400</v>
      </c>
      <c r="G140" s="51">
        <v>110</v>
      </c>
      <c r="H140" s="51">
        <v>400</v>
      </c>
      <c r="I140" s="51">
        <v>300</v>
      </c>
      <c r="J140" s="51">
        <f t="shared" si="16"/>
        <v>100</v>
      </c>
      <c r="K140" s="181">
        <v>50</v>
      </c>
      <c r="L140" s="52">
        <f t="shared" si="12"/>
        <v>5000</v>
      </c>
      <c r="M140" s="53">
        <v>0</v>
      </c>
      <c r="N140" s="52">
        <f t="shared" si="11"/>
        <v>0</v>
      </c>
      <c r="O140" s="53">
        <v>0</v>
      </c>
      <c r="P140" s="52">
        <f t="shared" si="13"/>
        <v>0</v>
      </c>
      <c r="Q140" s="53">
        <v>100</v>
      </c>
      <c r="R140" s="52">
        <f t="shared" si="14"/>
        <v>5000</v>
      </c>
      <c r="S140" s="53">
        <v>0</v>
      </c>
      <c r="T140" s="52">
        <f t="shared" si="15"/>
        <v>0</v>
      </c>
    </row>
    <row r="141" spans="1:20" s="182" customFormat="1" ht="24" x14ac:dyDescent="0.55000000000000004">
      <c r="A141" s="77">
        <v>136</v>
      </c>
      <c r="B141" s="179" t="s">
        <v>361</v>
      </c>
      <c r="C141" s="180" t="s">
        <v>251</v>
      </c>
      <c r="D141" s="180" t="s">
        <v>242</v>
      </c>
      <c r="E141" s="51">
        <v>0</v>
      </c>
      <c r="F141" s="51">
        <v>0</v>
      </c>
      <c r="G141" s="51">
        <v>2</v>
      </c>
      <c r="H141" s="51">
        <v>5</v>
      </c>
      <c r="I141" s="51">
        <v>0</v>
      </c>
      <c r="J141" s="51">
        <f t="shared" si="16"/>
        <v>5</v>
      </c>
      <c r="K141" s="181">
        <v>800</v>
      </c>
      <c r="L141" s="52">
        <f t="shared" si="12"/>
        <v>4000</v>
      </c>
      <c r="M141" s="53">
        <v>0</v>
      </c>
      <c r="N141" s="52">
        <f t="shared" si="11"/>
        <v>0</v>
      </c>
      <c r="O141" s="53">
        <v>5</v>
      </c>
      <c r="P141" s="52">
        <f t="shared" si="13"/>
        <v>4000</v>
      </c>
      <c r="Q141" s="53">
        <v>0</v>
      </c>
      <c r="R141" s="52">
        <f t="shared" si="14"/>
        <v>0</v>
      </c>
      <c r="S141" s="53">
        <v>0</v>
      </c>
      <c r="T141" s="52">
        <f t="shared" si="15"/>
        <v>0</v>
      </c>
    </row>
    <row r="142" spans="1:20" s="182" customFormat="1" ht="24" x14ac:dyDescent="0.55000000000000004">
      <c r="A142" s="77">
        <v>137</v>
      </c>
      <c r="B142" s="179" t="s">
        <v>362</v>
      </c>
      <c r="C142" s="180" t="s">
        <v>251</v>
      </c>
      <c r="D142" s="180" t="s">
        <v>242</v>
      </c>
      <c r="E142" s="51">
        <v>0</v>
      </c>
      <c r="F142" s="51">
        <v>0</v>
      </c>
      <c r="G142" s="51">
        <v>2</v>
      </c>
      <c r="H142" s="51">
        <v>5</v>
      </c>
      <c r="I142" s="51">
        <v>0</v>
      </c>
      <c r="J142" s="51">
        <f>H142-I142</f>
        <v>5</v>
      </c>
      <c r="K142" s="181">
        <v>850</v>
      </c>
      <c r="L142" s="52">
        <f t="shared" si="12"/>
        <v>4250</v>
      </c>
      <c r="M142" s="53">
        <v>0</v>
      </c>
      <c r="N142" s="52">
        <f t="shared" si="11"/>
        <v>0</v>
      </c>
      <c r="O142" s="53">
        <v>5</v>
      </c>
      <c r="P142" s="52">
        <f t="shared" si="13"/>
        <v>4250</v>
      </c>
      <c r="Q142" s="53">
        <v>0</v>
      </c>
      <c r="R142" s="52">
        <f t="shared" si="14"/>
        <v>0</v>
      </c>
      <c r="S142" s="53">
        <v>0</v>
      </c>
      <c r="T142" s="52">
        <f t="shared" si="15"/>
        <v>0</v>
      </c>
    </row>
    <row r="143" spans="1:20" s="182" customFormat="1" ht="24" x14ac:dyDescent="0.55000000000000004">
      <c r="A143" s="77">
        <v>138</v>
      </c>
      <c r="B143" s="179" t="s">
        <v>363</v>
      </c>
      <c r="C143" s="180" t="s">
        <v>251</v>
      </c>
      <c r="D143" s="180" t="s">
        <v>242</v>
      </c>
      <c r="E143" s="51">
        <v>0</v>
      </c>
      <c r="F143" s="51">
        <v>0</v>
      </c>
      <c r="G143" s="51">
        <v>5</v>
      </c>
      <c r="H143" s="51">
        <v>10</v>
      </c>
      <c r="I143" s="51">
        <v>0</v>
      </c>
      <c r="J143" s="51">
        <f>H143-I143</f>
        <v>10</v>
      </c>
      <c r="K143" s="181">
        <v>850</v>
      </c>
      <c r="L143" s="52">
        <f t="shared" si="12"/>
        <v>8500</v>
      </c>
      <c r="M143" s="53">
        <v>5</v>
      </c>
      <c r="N143" s="52">
        <f t="shared" ref="N143:N206" si="17">K143*M143</f>
        <v>4250</v>
      </c>
      <c r="O143" s="53">
        <v>0</v>
      </c>
      <c r="P143" s="52">
        <f t="shared" si="13"/>
        <v>0</v>
      </c>
      <c r="Q143" s="53">
        <v>0</v>
      </c>
      <c r="R143" s="52">
        <f t="shared" si="14"/>
        <v>0</v>
      </c>
      <c r="S143" s="53">
        <v>5</v>
      </c>
      <c r="T143" s="52">
        <f t="shared" si="15"/>
        <v>4250</v>
      </c>
    </row>
    <row r="144" spans="1:20" s="182" customFormat="1" ht="24" x14ac:dyDescent="0.55000000000000004">
      <c r="A144" s="77">
        <v>139</v>
      </c>
      <c r="B144" s="179" t="s">
        <v>364</v>
      </c>
      <c r="C144" s="180" t="s">
        <v>251</v>
      </c>
      <c r="D144" s="180" t="s">
        <v>242</v>
      </c>
      <c r="E144" s="51">
        <v>0</v>
      </c>
      <c r="F144" s="51">
        <v>0</v>
      </c>
      <c r="G144" s="51">
        <v>0</v>
      </c>
      <c r="H144" s="51">
        <v>2</v>
      </c>
      <c r="I144" s="51">
        <v>0</v>
      </c>
      <c r="J144" s="51">
        <f t="shared" si="16"/>
        <v>2</v>
      </c>
      <c r="K144" s="181">
        <v>850</v>
      </c>
      <c r="L144" s="52">
        <f t="shared" si="12"/>
        <v>1700</v>
      </c>
      <c r="M144" s="53">
        <v>0</v>
      </c>
      <c r="N144" s="52">
        <f t="shared" si="17"/>
        <v>0</v>
      </c>
      <c r="O144" s="53">
        <v>2</v>
      </c>
      <c r="P144" s="52">
        <f t="shared" si="13"/>
        <v>1700</v>
      </c>
      <c r="Q144" s="53">
        <v>0</v>
      </c>
      <c r="R144" s="52">
        <f t="shared" si="14"/>
        <v>0</v>
      </c>
      <c r="S144" s="53">
        <v>0</v>
      </c>
      <c r="T144" s="52">
        <f t="shared" si="15"/>
        <v>0</v>
      </c>
    </row>
    <row r="145" spans="1:20" s="182" customFormat="1" ht="24" x14ac:dyDescent="0.55000000000000004">
      <c r="A145" s="77">
        <v>140</v>
      </c>
      <c r="B145" s="179" t="s">
        <v>365</v>
      </c>
      <c r="C145" s="180" t="s">
        <v>251</v>
      </c>
      <c r="D145" s="180" t="s">
        <v>242</v>
      </c>
      <c r="E145" s="51">
        <v>0</v>
      </c>
      <c r="F145" s="51">
        <v>0</v>
      </c>
      <c r="G145" s="51">
        <v>0</v>
      </c>
      <c r="H145" s="51">
        <v>2</v>
      </c>
      <c r="I145" s="51">
        <v>0</v>
      </c>
      <c r="J145" s="51">
        <f>H145-I145</f>
        <v>2</v>
      </c>
      <c r="K145" s="181">
        <v>850</v>
      </c>
      <c r="L145" s="52">
        <f t="shared" si="12"/>
        <v>1700</v>
      </c>
      <c r="M145" s="53">
        <v>0</v>
      </c>
      <c r="N145" s="52">
        <f t="shared" si="17"/>
        <v>0</v>
      </c>
      <c r="O145" s="53">
        <v>2</v>
      </c>
      <c r="P145" s="52">
        <f t="shared" si="13"/>
        <v>1700</v>
      </c>
      <c r="Q145" s="53">
        <v>0</v>
      </c>
      <c r="R145" s="52">
        <f t="shared" si="14"/>
        <v>0</v>
      </c>
      <c r="S145" s="53">
        <v>0</v>
      </c>
      <c r="T145" s="52">
        <f t="shared" si="15"/>
        <v>0</v>
      </c>
    </row>
    <row r="146" spans="1:20" s="182" customFormat="1" ht="24" x14ac:dyDescent="0.55000000000000004">
      <c r="A146" s="77">
        <v>141</v>
      </c>
      <c r="B146" s="179" t="s">
        <v>366</v>
      </c>
      <c r="C146" s="180" t="s">
        <v>251</v>
      </c>
      <c r="D146" s="180" t="s">
        <v>242</v>
      </c>
      <c r="E146" s="51">
        <v>0</v>
      </c>
      <c r="F146" s="51">
        <v>0</v>
      </c>
      <c r="G146" s="51">
        <v>3</v>
      </c>
      <c r="H146" s="51">
        <v>5</v>
      </c>
      <c r="I146" s="51">
        <v>0</v>
      </c>
      <c r="J146" s="51">
        <f>H146-I146</f>
        <v>5</v>
      </c>
      <c r="K146" s="181">
        <v>850</v>
      </c>
      <c r="L146" s="52">
        <f t="shared" si="12"/>
        <v>4250</v>
      </c>
      <c r="M146" s="53">
        <v>2</v>
      </c>
      <c r="N146" s="52">
        <f t="shared" si="17"/>
        <v>1700</v>
      </c>
      <c r="O146" s="53">
        <v>2</v>
      </c>
      <c r="P146" s="52">
        <f t="shared" si="13"/>
        <v>1700</v>
      </c>
      <c r="Q146" s="53">
        <v>0</v>
      </c>
      <c r="R146" s="52">
        <f t="shared" si="14"/>
        <v>0</v>
      </c>
      <c r="S146" s="53">
        <v>1</v>
      </c>
      <c r="T146" s="52">
        <f t="shared" si="15"/>
        <v>850</v>
      </c>
    </row>
    <row r="147" spans="1:20" s="182" customFormat="1" ht="24" x14ac:dyDescent="0.55000000000000004">
      <c r="A147" s="77">
        <v>142</v>
      </c>
      <c r="B147" s="179" t="s">
        <v>367</v>
      </c>
      <c r="C147" s="180" t="s">
        <v>251</v>
      </c>
      <c r="D147" s="180" t="s">
        <v>242</v>
      </c>
      <c r="E147" s="51">
        <v>0</v>
      </c>
      <c r="F147" s="51">
        <v>0</v>
      </c>
      <c r="G147" s="51">
        <v>2</v>
      </c>
      <c r="H147" s="51">
        <v>2</v>
      </c>
      <c r="I147" s="51">
        <v>0</v>
      </c>
      <c r="J147" s="51">
        <f t="shared" si="16"/>
        <v>2</v>
      </c>
      <c r="K147" s="181">
        <v>2500</v>
      </c>
      <c r="L147" s="52">
        <f t="shared" si="12"/>
        <v>5000</v>
      </c>
      <c r="M147" s="53">
        <v>0</v>
      </c>
      <c r="N147" s="52">
        <f t="shared" si="17"/>
        <v>0</v>
      </c>
      <c r="O147" s="53">
        <v>0</v>
      </c>
      <c r="P147" s="52">
        <f t="shared" si="13"/>
        <v>0</v>
      </c>
      <c r="Q147" s="53">
        <v>2</v>
      </c>
      <c r="R147" s="52">
        <f t="shared" si="14"/>
        <v>5000</v>
      </c>
      <c r="S147" s="53">
        <v>0</v>
      </c>
      <c r="T147" s="52">
        <f t="shared" si="15"/>
        <v>0</v>
      </c>
    </row>
    <row r="148" spans="1:20" s="182" customFormat="1" ht="24" x14ac:dyDescent="0.55000000000000004">
      <c r="A148" s="77">
        <v>143</v>
      </c>
      <c r="B148" s="179" t="s">
        <v>368</v>
      </c>
      <c r="C148" s="180" t="s">
        <v>251</v>
      </c>
      <c r="D148" s="180" t="s">
        <v>242</v>
      </c>
      <c r="E148" s="51">
        <v>0</v>
      </c>
      <c r="F148" s="51">
        <v>0</v>
      </c>
      <c r="G148" s="51">
        <v>2</v>
      </c>
      <c r="H148" s="51">
        <v>10</v>
      </c>
      <c r="I148" s="51">
        <v>0</v>
      </c>
      <c r="J148" s="51">
        <f t="shared" si="16"/>
        <v>10</v>
      </c>
      <c r="K148" s="181">
        <v>800</v>
      </c>
      <c r="L148" s="52">
        <f t="shared" si="12"/>
        <v>8000</v>
      </c>
      <c r="M148" s="53">
        <v>5</v>
      </c>
      <c r="N148" s="52">
        <f t="shared" si="17"/>
        <v>4000</v>
      </c>
      <c r="O148" s="53">
        <v>0</v>
      </c>
      <c r="P148" s="52">
        <f t="shared" si="13"/>
        <v>0</v>
      </c>
      <c r="Q148" s="53">
        <v>5</v>
      </c>
      <c r="R148" s="52">
        <f t="shared" si="14"/>
        <v>4000</v>
      </c>
      <c r="S148" s="53">
        <v>0</v>
      </c>
      <c r="T148" s="52">
        <f t="shared" si="15"/>
        <v>0</v>
      </c>
    </row>
    <row r="149" spans="1:20" s="182" customFormat="1" ht="24" x14ac:dyDescent="0.55000000000000004">
      <c r="A149" s="77">
        <v>144</v>
      </c>
      <c r="B149" s="179" t="s">
        <v>369</v>
      </c>
      <c r="C149" s="180" t="s">
        <v>251</v>
      </c>
      <c r="D149" s="180" t="s">
        <v>242</v>
      </c>
      <c r="E149" s="51">
        <v>0</v>
      </c>
      <c r="F149" s="51">
        <v>0</v>
      </c>
      <c r="G149" s="51">
        <v>3</v>
      </c>
      <c r="H149" s="51">
        <v>20</v>
      </c>
      <c r="I149" s="51">
        <v>0</v>
      </c>
      <c r="J149" s="51">
        <f>H149-I149</f>
        <v>20</v>
      </c>
      <c r="K149" s="181">
        <v>800</v>
      </c>
      <c r="L149" s="52">
        <f t="shared" si="12"/>
        <v>16000</v>
      </c>
      <c r="M149" s="53">
        <v>10</v>
      </c>
      <c r="N149" s="52">
        <f t="shared" si="17"/>
        <v>8000</v>
      </c>
      <c r="O149" s="53">
        <v>0</v>
      </c>
      <c r="P149" s="52">
        <f t="shared" si="13"/>
        <v>0</v>
      </c>
      <c r="Q149" s="53">
        <v>10</v>
      </c>
      <c r="R149" s="52">
        <f t="shared" si="14"/>
        <v>8000</v>
      </c>
      <c r="S149" s="53">
        <v>0</v>
      </c>
      <c r="T149" s="52">
        <f t="shared" si="15"/>
        <v>0</v>
      </c>
    </row>
    <row r="150" spans="1:20" s="182" customFormat="1" ht="24" x14ac:dyDescent="0.55000000000000004">
      <c r="A150" s="77">
        <v>145</v>
      </c>
      <c r="B150" s="179" t="s">
        <v>370</v>
      </c>
      <c r="C150" s="180" t="s">
        <v>251</v>
      </c>
      <c r="D150" s="180" t="s">
        <v>242</v>
      </c>
      <c r="E150" s="51">
        <v>0</v>
      </c>
      <c r="F150" s="51">
        <v>0</v>
      </c>
      <c r="G150" s="51">
        <v>3</v>
      </c>
      <c r="H150" s="51">
        <v>20</v>
      </c>
      <c r="I150" s="51">
        <v>0</v>
      </c>
      <c r="J150" s="51">
        <f>H150-I150</f>
        <v>20</v>
      </c>
      <c r="K150" s="181">
        <v>800</v>
      </c>
      <c r="L150" s="52">
        <f t="shared" si="12"/>
        <v>16000</v>
      </c>
      <c r="M150" s="53">
        <v>10</v>
      </c>
      <c r="N150" s="52">
        <f t="shared" si="17"/>
        <v>8000</v>
      </c>
      <c r="O150" s="53">
        <v>0</v>
      </c>
      <c r="P150" s="52">
        <f t="shared" si="13"/>
        <v>0</v>
      </c>
      <c r="Q150" s="53">
        <v>10</v>
      </c>
      <c r="R150" s="52">
        <f t="shared" si="14"/>
        <v>8000</v>
      </c>
      <c r="S150" s="53">
        <v>0</v>
      </c>
      <c r="T150" s="52">
        <f t="shared" si="15"/>
        <v>0</v>
      </c>
    </row>
    <row r="151" spans="1:20" s="182" customFormat="1" ht="24" x14ac:dyDescent="0.55000000000000004">
      <c r="A151" s="77">
        <v>146</v>
      </c>
      <c r="B151" s="179" t="s">
        <v>371</v>
      </c>
      <c r="C151" s="180" t="s">
        <v>251</v>
      </c>
      <c r="D151" s="180" t="s">
        <v>242</v>
      </c>
      <c r="E151" s="51">
        <v>0</v>
      </c>
      <c r="F151" s="51">
        <v>0</v>
      </c>
      <c r="G151" s="51">
        <v>9</v>
      </c>
      <c r="H151" s="51">
        <v>10</v>
      </c>
      <c r="I151" s="51">
        <v>0</v>
      </c>
      <c r="J151" s="51">
        <f t="shared" si="16"/>
        <v>10</v>
      </c>
      <c r="K151" s="181">
        <v>140</v>
      </c>
      <c r="L151" s="52">
        <f t="shared" si="12"/>
        <v>1400</v>
      </c>
      <c r="M151" s="53">
        <v>0</v>
      </c>
      <c r="N151" s="52">
        <f t="shared" si="17"/>
        <v>0</v>
      </c>
      <c r="O151" s="53">
        <v>0</v>
      </c>
      <c r="P151" s="52">
        <f t="shared" si="13"/>
        <v>0</v>
      </c>
      <c r="Q151" s="53">
        <v>10</v>
      </c>
      <c r="R151" s="52">
        <f t="shared" si="14"/>
        <v>1400</v>
      </c>
      <c r="S151" s="53">
        <v>0</v>
      </c>
      <c r="T151" s="52">
        <f t="shared" si="15"/>
        <v>0</v>
      </c>
    </row>
    <row r="152" spans="1:20" s="182" customFormat="1" ht="24" x14ac:dyDescent="0.55000000000000004">
      <c r="A152" s="77">
        <v>147</v>
      </c>
      <c r="B152" s="179" t="s">
        <v>372</v>
      </c>
      <c r="C152" s="180" t="s">
        <v>251</v>
      </c>
      <c r="D152" s="180" t="s">
        <v>242</v>
      </c>
      <c r="E152" s="51">
        <v>0</v>
      </c>
      <c r="F152" s="51">
        <v>0</v>
      </c>
      <c r="G152" s="51">
        <v>0</v>
      </c>
      <c r="H152" s="51">
        <v>2</v>
      </c>
      <c r="I152" s="51">
        <v>0</v>
      </c>
      <c r="J152" s="51">
        <f t="shared" si="16"/>
        <v>2</v>
      </c>
      <c r="K152" s="181">
        <v>500</v>
      </c>
      <c r="L152" s="52">
        <f t="shared" si="12"/>
        <v>1000</v>
      </c>
      <c r="M152" s="53">
        <v>0</v>
      </c>
      <c r="N152" s="52">
        <f t="shared" si="17"/>
        <v>0</v>
      </c>
      <c r="O152" s="53">
        <v>2</v>
      </c>
      <c r="P152" s="52">
        <f t="shared" si="13"/>
        <v>1000</v>
      </c>
      <c r="Q152" s="53">
        <v>0</v>
      </c>
      <c r="R152" s="52">
        <f t="shared" si="14"/>
        <v>0</v>
      </c>
      <c r="S152" s="53">
        <v>0</v>
      </c>
      <c r="T152" s="52">
        <f t="shared" si="15"/>
        <v>0</v>
      </c>
    </row>
    <row r="153" spans="1:20" s="182" customFormat="1" ht="24" x14ac:dyDescent="0.55000000000000004">
      <c r="A153" s="77">
        <v>148</v>
      </c>
      <c r="B153" s="179" t="s">
        <v>373</v>
      </c>
      <c r="C153" s="180" t="s">
        <v>251</v>
      </c>
      <c r="D153" s="180" t="s">
        <v>242</v>
      </c>
      <c r="E153" s="51">
        <v>0</v>
      </c>
      <c r="F153" s="51">
        <v>0</v>
      </c>
      <c r="G153" s="51">
        <v>0</v>
      </c>
      <c r="H153" s="51">
        <v>3</v>
      </c>
      <c r="I153" s="51">
        <v>0</v>
      </c>
      <c r="J153" s="51">
        <f t="shared" si="16"/>
        <v>3</v>
      </c>
      <c r="K153" s="181">
        <v>550</v>
      </c>
      <c r="L153" s="52">
        <f t="shared" si="12"/>
        <v>1650</v>
      </c>
      <c r="M153" s="53">
        <v>0</v>
      </c>
      <c r="N153" s="52">
        <f t="shared" si="17"/>
        <v>0</v>
      </c>
      <c r="O153" s="53">
        <v>3</v>
      </c>
      <c r="P153" s="52">
        <f t="shared" si="13"/>
        <v>1650</v>
      </c>
      <c r="Q153" s="53">
        <v>0</v>
      </c>
      <c r="R153" s="52">
        <f t="shared" si="14"/>
        <v>0</v>
      </c>
      <c r="S153" s="53">
        <v>0</v>
      </c>
      <c r="T153" s="52">
        <f t="shared" si="15"/>
        <v>0</v>
      </c>
    </row>
    <row r="154" spans="1:20" s="182" customFormat="1" ht="24" x14ac:dyDescent="0.55000000000000004">
      <c r="A154" s="77">
        <v>149</v>
      </c>
      <c r="B154" s="179" t="s">
        <v>374</v>
      </c>
      <c r="C154" s="180" t="s">
        <v>251</v>
      </c>
      <c r="D154" s="180" t="s">
        <v>242</v>
      </c>
      <c r="E154" s="51">
        <v>0</v>
      </c>
      <c r="F154" s="51">
        <v>0</v>
      </c>
      <c r="G154" s="51">
        <v>5</v>
      </c>
      <c r="H154" s="51">
        <v>7</v>
      </c>
      <c r="I154" s="51">
        <v>0</v>
      </c>
      <c r="J154" s="51">
        <f t="shared" si="16"/>
        <v>7</v>
      </c>
      <c r="K154" s="181">
        <v>2700</v>
      </c>
      <c r="L154" s="52">
        <f t="shared" si="12"/>
        <v>18900</v>
      </c>
      <c r="M154" s="53">
        <v>3</v>
      </c>
      <c r="N154" s="52">
        <f t="shared" si="17"/>
        <v>8100</v>
      </c>
      <c r="O154" s="53">
        <v>0</v>
      </c>
      <c r="P154" s="52">
        <f t="shared" si="13"/>
        <v>0</v>
      </c>
      <c r="Q154" s="53">
        <v>3</v>
      </c>
      <c r="R154" s="52">
        <f t="shared" si="14"/>
        <v>8100</v>
      </c>
      <c r="S154" s="53">
        <v>1</v>
      </c>
      <c r="T154" s="52">
        <f t="shared" si="15"/>
        <v>2700</v>
      </c>
    </row>
    <row r="155" spans="1:20" s="182" customFormat="1" ht="24" x14ac:dyDescent="0.55000000000000004">
      <c r="A155" s="77">
        <v>150</v>
      </c>
      <c r="B155" s="179" t="s">
        <v>375</v>
      </c>
      <c r="C155" s="180" t="s">
        <v>238</v>
      </c>
      <c r="D155" s="180" t="s">
        <v>270</v>
      </c>
      <c r="E155" s="51">
        <v>0</v>
      </c>
      <c r="F155" s="51">
        <v>0</v>
      </c>
      <c r="G155" s="51">
        <v>0</v>
      </c>
      <c r="H155" s="51">
        <v>3</v>
      </c>
      <c r="I155" s="51">
        <v>0</v>
      </c>
      <c r="J155" s="51">
        <f t="shared" si="16"/>
        <v>3</v>
      </c>
      <c r="K155" s="181">
        <v>400</v>
      </c>
      <c r="L155" s="52">
        <f t="shared" si="12"/>
        <v>1200</v>
      </c>
      <c r="M155" s="53">
        <v>0</v>
      </c>
      <c r="N155" s="52">
        <f t="shared" si="17"/>
        <v>0</v>
      </c>
      <c r="O155" s="53">
        <v>3</v>
      </c>
      <c r="P155" s="52">
        <f t="shared" si="13"/>
        <v>1200</v>
      </c>
      <c r="Q155" s="53">
        <v>0</v>
      </c>
      <c r="R155" s="52">
        <f t="shared" si="14"/>
        <v>0</v>
      </c>
      <c r="S155" s="53">
        <v>0</v>
      </c>
      <c r="T155" s="52">
        <f t="shared" si="15"/>
        <v>0</v>
      </c>
    </row>
    <row r="156" spans="1:20" s="182" customFormat="1" ht="24" x14ac:dyDescent="0.55000000000000004">
      <c r="A156" s="77">
        <v>151</v>
      </c>
      <c r="B156" s="179" t="s">
        <v>376</v>
      </c>
      <c r="C156" s="180" t="s">
        <v>251</v>
      </c>
      <c r="D156" s="180" t="s">
        <v>242</v>
      </c>
      <c r="E156" s="51">
        <v>0</v>
      </c>
      <c r="F156" s="51">
        <v>0</v>
      </c>
      <c r="G156" s="51">
        <v>0</v>
      </c>
      <c r="H156" s="51">
        <v>3</v>
      </c>
      <c r="I156" s="51">
        <v>0</v>
      </c>
      <c r="J156" s="51">
        <f t="shared" si="16"/>
        <v>3</v>
      </c>
      <c r="K156" s="181">
        <v>300</v>
      </c>
      <c r="L156" s="52">
        <f t="shared" si="12"/>
        <v>900</v>
      </c>
      <c r="M156" s="53">
        <v>0</v>
      </c>
      <c r="N156" s="52">
        <f t="shared" si="17"/>
        <v>0</v>
      </c>
      <c r="O156" s="53">
        <v>3</v>
      </c>
      <c r="P156" s="52">
        <f t="shared" si="13"/>
        <v>900</v>
      </c>
      <c r="Q156" s="53">
        <v>0</v>
      </c>
      <c r="R156" s="52">
        <f t="shared" si="14"/>
        <v>0</v>
      </c>
      <c r="S156" s="53">
        <v>0</v>
      </c>
      <c r="T156" s="52">
        <f t="shared" si="15"/>
        <v>0</v>
      </c>
    </row>
    <row r="157" spans="1:20" s="182" customFormat="1" ht="24" x14ac:dyDescent="0.55000000000000004">
      <c r="A157" s="77">
        <v>152</v>
      </c>
      <c r="B157" s="179" t="s">
        <v>377</v>
      </c>
      <c r="C157" s="180" t="s">
        <v>378</v>
      </c>
      <c r="D157" s="180" t="s">
        <v>270</v>
      </c>
      <c r="E157" s="51">
        <v>0</v>
      </c>
      <c r="F157" s="51">
        <v>0</v>
      </c>
      <c r="G157" s="51">
        <v>5</v>
      </c>
      <c r="H157" s="51">
        <v>10</v>
      </c>
      <c r="I157" s="51">
        <v>0</v>
      </c>
      <c r="J157" s="51">
        <f t="shared" si="16"/>
        <v>10</v>
      </c>
      <c r="K157" s="181">
        <v>400</v>
      </c>
      <c r="L157" s="52">
        <f t="shared" si="12"/>
        <v>4000</v>
      </c>
      <c r="M157" s="53">
        <v>5</v>
      </c>
      <c r="N157" s="52">
        <f t="shared" si="17"/>
        <v>2000</v>
      </c>
      <c r="O157" s="53">
        <v>0</v>
      </c>
      <c r="P157" s="52">
        <f t="shared" si="13"/>
        <v>0</v>
      </c>
      <c r="Q157" s="53">
        <v>5</v>
      </c>
      <c r="R157" s="52">
        <f t="shared" si="14"/>
        <v>2000</v>
      </c>
      <c r="S157" s="53">
        <v>0</v>
      </c>
      <c r="T157" s="52">
        <f t="shared" si="15"/>
        <v>0</v>
      </c>
    </row>
    <row r="158" spans="1:20" s="182" customFormat="1" ht="24" x14ac:dyDescent="0.55000000000000004">
      <c r="A158" s="77">
        <v>153</v>
      </c>
      <c r="B158" s="179" t="s">
        <v>379</v>
      </c>
      <c r="C158" s="180" t="s">
        <v>380</v>
      </c>
      <c r="D158" s="180" t="s">
        <v>235</v>
      </c>
      <c r="E158" s="51">
        <v>0</v>
      </c>
      <c r="F158" s="51">
        <v>0</v>
      </c>
      <c r="G158" s="51">
        <v>0</v>
      </c>
      <c r="H158" s="51">
        <v>2</v>
      </c>
      <c r="I158" s="51">
        <v>0</v>
      </c>
      <c r="J158" s="51">
        <f t="shared" si="16"/>
        <v>2</v>
      </c>
      <c r="K158" s="181">
        <v>2000</v>
      </c>
      <c r="L158" s="52">
        <f t="shared" si="12"/>
        <v>4000</v>
      </c>
      <c r="M158" s="53">
        <v>1</v>
      </c>
      <c r="N158" s="52">
        <f t="shared" si="17"/>
        <v>2000</v>
      </c>
      <c r="O158" s="53">
        <v>1</v>
      </c>
      <c r="P158" s="52">
        <f t="shared" si="13"/>
        <v>2000</v>
      </c>
      <c r="Q158" s="53">
        <v>0</v>
      </c>
      <c r="R158" s="52">
        <f t="shared" si="14"/>
        <v>0</v>
      </c>
      <c r="S158" s="53">
        <v>0</v>
      </c>
      <c r="T158" s="52">
        <f t="shared" si="15"/>
        <v>0</v>
      </c>
    </row>
    <row r="159" spans="1:20" s="182" customFormat="1" ht="24" x14ac:dyDescent="0.55000000000000004">
      <c r="A159" s="77">
        <v>154</v>
      </c>
      <c r="B159" s="179" t="s">
        <v>381</v>
      </c>
      <c r="C159" s="180" t="s">
        <v>382</v>
      </c>
      <c r="D159" s="180" t="s">
        <v>235</v>
      </c>
      <c r="E159" s="51">
        <v>0</v>
      </c>
      <c r="F159" s="51">
        <v>0</v>
      </c>
      <c r="G159" s="51">
        <v>0</v>
      </c>
      <c r="H159" s="51">
        <v>3</v>
      </c>
      <c r="I159" s="51">
        <v>0</v>
      </c>
      <c r="J159" s="51">
        <f t="shared" si="16"/>
        <v>3</v>
      </c>
      <c r="K159" s="181">
        <v>2700</v>
      </c>
      <c r="L159" s="52">
        <f t="shared" si="12"/>
        <v>8100</v>
      </c>
      <c r="M159" s="53">
        <v>0</v>
      </c>
      <c r="N159" s="52">
        <f t="shared" si="17"/>
        <v>0</v>
      </c>
      <c r="O159" s="53">
        <v>3</v>
      </c>
      <c r="P159" s="52">
        <f t="shared" si="13"/>
        <v>8100</v>
      </c>
      <c r="Q159" s="53">
        <v>0</v>
      </c>
      <c r="R159" s="52">
        <f t="shared" si="14"/>
        <v>0</v>
      </c>
      <c r="S159" s="53">
        <v>0</v>
      </c>
      <c r="T159" s="52">
        <f t="shared" si="15"/>
        <v>0</v>
      </c>
    </row>
    <row r="160" spans="1:20" s="182" customFormat="1" ht="24" x14ac:dyDescent="0.55000000000000004">
      <c r="A160" s="77">
        <v>155</v>
      </c>
      <c r="B160" s="186" t="s">
        <v>383</v>
      </c>
      <c r="C160" s="180" t="s">
        <v>384</v>
      </c>
      <c r="D160" s="180" t="s">
        <v>385</v>
      </c>
      <c r="E160" s="51">
        <v>0</v>
      </c>
      <c r="F160" s="51">
        <v>0</v>
      </c>
      <c r="G160" s="51">
        <v>0</v>
      </c>
      <c r="H160" s="51">
        <v>3</v>
      </c>
      <c r="I160" s="51">
        <v>0</v>
      </c>
      <c r="J160" s="51">
        <f t="shared" si="16"/>
        <v>3</v>
      </c>
      <c r="K160" s="181">
        <v>300</v>
      </c>
      <c r="L160" s="52">
        <f t="shared" si="12"/>
        <v>900</v>
      </c>
      <c r="M160" s="53">
        <v>1</v>
      </c>
      <c r="N160" s="52">
        <f t="shared" si="17"/>
        <v>300</v>
      </c>
      <c r="O160" s="53">
        <v>1</v>
      </c>
      <c r="P160" s="52">
        <f t="shared" si="13"/>
        <v>300</v>
      </c>
      <c r="Q160" s="53">
        <v>1</v>
      </c>
      <c r="R160" s="52">
        <f t="shared" si="14"/>
        <v>300</v>
      </c>
      <c r="S160" s="53">
        <v>0</v>
      </c>
      <c r="T160" s="52">
        <f t="shared" si="15"/>
        <v>0</v>
      </c>
    </row>
    <row r="161" spans="1:20" s="182" customFormat="1" ht="24" x14ac:dyDescent="0.55000000000000004">
      <c r="A161" s="77">
        <v>156</v>
      </c>
      <c r="B161" s="179" t="s">
        <v>386</v>
      </c>
      <c r="C161" s="180" t="s">
        <v>387</v>
      </c>
      <c r="D161" s="180" t="s">
        <v>388</v>
      </c>
      <c r="E161" s="51">
        <v>0</v>
      </c>
      <c r="F161" s="51">
        <v>0</v>
      </c>
      <c r="G161" s="51">
        <v>10</v>
      </c>
      <c r="H161" s="51">
        <v>10</v>
      </c>
      <c r="I161" s="51">
        <v>0</v>
      </c>
      <c r="J161" s="51">
        <f t="shared" si="16"/>
        <v>10</v>
      </c>
      <c r="K161" s="181">
        <v>4600</v>
      </c>
      <c r="L161" s="52">
        <f t="shared" si="12"/>
        <v>46000</v>
      </c>
      <c r="M161" s="53">
        <v>5</v>
      </c>
      <c r="N161" s="52">
        <f t="shared" si="17"/>
        <v>23000</v>
      </c>
      <c r="O161" s="53">
        <v>0</v>
      </c>
      <c r="P161" s="52">
        <f t="shared" si="13"/>
        <v>0</v>
      </c>
      <c r="Q161" s="53">
        <v>5</v>
      </c>
      <c r="R161" s="52">
        <f t="shared" si="14"/>
        <v>23000</v>
      </c>
      <c r="S161" s="53">
        <v>0</v>
      </c>
      <c r="T161" s="52">
        <f t="shared" si="15"/>
        <v>0</v>
      </c>
    </row>
    <row r="162" spans="1:20" s="182" customFormat="1" ht="24" x14ac:dyDescent="0.55000000000000004">
      <c r="A162" s="77">
        <v>157</v>
      </c>
      <c r="B162" s="179" t="s">
        <v>389</v>
      </c>
      <c r="C162" s="180" t="s">
        <v>387</v>
      </c>
      <c r="D162" s="180" t="s">
        <v>388</v>
      </c>
      <c r="E162" s="51">
        <v>0</v>
      </c>
      <c r="F162" s="51">
        <v>0</v>
      </c>
      <c r="G162" s="51">
        <v>0</v>
      </c>
      <c r="H162" s="51">
        <v>3</v>
      </c>
      <c r="I162" s="51">
        <v>0</v>
      </c>
      <c r="J162" s="51">
        <f t="shared" si="16"/>
        <v>3</v>
      </c>
      <c r="K162" s="181">
        <v>6000</v>
      </c>
      <c r="L162" s="52">
        <f t="shared" si="12"/>
        <v>18000</v>
      </c>
      <c r="M162" s="53">
        <v>1</v>
      </c>
      <c r="N162" s="52">
        <f t="shared" si="17"/>
        <v>6000</v>
      </c>
      <c r="O162" s="53">
        <v>1</v>
      </c>
      <c r="P162" s="52">
        <f t="shared" si="13"/>
        <v>6000</v>
      </c>
      <c r="Q162" s="53">
        <v>1</v>
      </c>
      <c r="R162" s="52">
        <f t="shared" si="14"/>
        <v>6000</v>
      </c>
      <c r="S162" s="53">
        <v>0</v>
      </c>
      <c r="T162" s="52">
        <f t="shared" si="15"/>
        <v>0</v>
      </c>
    </row>
    <row r="163" spans="1:20" s="182" customFormat="1" ht="24" x14ac:dyDescent="0.55000000000000004">
      <c r="A163" s="77">
        <v>158</v>
      </c>
      <c r="B163" s="179" t="s">
        <v>390</v>
      </c>
      <c r="C163" s="180" t="s">
        <v>251</v>
      </c>
      <c r="D163" s="180" t="s">
        <v>242</v>
      </c>
      <c r="E163" s="51">
        <v>0</v>
      </c>
      <c r="F163" s="51">
        <v>0</v>
      </c>
      <c r="G163" s="51">
        <v>6</v>
      </c>
      <c r="H163" s="51">
        <v>12</v>
      </c>
      <c r="I163" s="51">
        <v>0</v>
      </c>
      <c r="J163" s="51">
        <f t="shared" si="16"/>
        <v>12</v>
      </c>
      <c r="K163" s="181">
        <v>40</v>
      </c>
      <c r="L163" s="52">
        <f t="shared" si="12"/>
        <v>480</v>
      </c>
      <c r="M163" s="53">
        <v>12</v>
      </c>
      <c r="N163" s="52">
        <f t="shared" si="17"/>
        <v>480</v>
      </c>
      <c r="O163" s="53">
        <v>0</v>
      </c>
      <c r="P163" s="52">
        <f t="shared" si="13"/>
        <v>0</v>
      </c>
      <c r="Q163" s="53">
        <v>0</v>
      </c>
      <c r="R163" s="52">
        <f t="shared" si="14"/>
        <v>0</v>
      </c>
      <c r="S163" s="53">
        <v>0</v>
      </c>
      <c r="T163" s="52">
        <f t="shared" si="15"/>
        <v>0</v>
      </c>
    </row>
    <row r="164" spans="1:20" s="182" customFormat="1" ht="24" x14ac:dyDescent="0.55000000000000004">
      <c r="A164" s="77">
        <v>159</v>
      </c>
      <c r="B164" s="179" t="s">
        <v>391</v>
      </c>
      <c r="C164" s="180" t="s">
        <v>378</v>
      </c>
      <c r="D164" s="180" t="s">
        <v>270</v>
      </c>
      <c r="E164" s="51">
        <v>0</v>
      </c>
      <c r="F164" s="51">
        <v>0</v>
      </c>
      <c r="G164" s="51">
        <v>1</v>
      </c>
      <c r="H164" s="51">
        <v>1</v>
      </c>
      <c r="I164" s="51">
        <v>0</v>
      </c>
      <c r="J164" s="51">
        <f t="shared" si="16"/>
        <v>1</v>
      </c>
      <c r="K164" s="181">
        <v>1850</v>
      </c>
      <c r="L164" s="52">
        <f t="shared" si="12"/>
        <v>1850</v>
      </c>
      <c r="M164" s="53">
        <v>0</v>
      </c>
      <c r="N164" s="52">
        <f t="shared" si="17"/>
        <v>0</v>
      </c>
      <c r="O164" s="53">
        <v>0</v>
      </c>
      <c r="P164" s="52">
        <f t="shared" si="13"/>
        <v>0</v>
      </c>
      <c r="Q164" s="53">
        <v>1</v>
      </c>
      <c r="R164" s="52">
        <f t="shared" si="14"/>
        <v>1850</v>
      </c>
      <c r="S164" s="53">
        <v>0</v>
      </c>
      <c r="T164" s="52">
        <f t="shared" si="15"/>
        <v>0</v>
      </c>
    </row>
    <row r="165" spans="1:20" s="182" customFormat="1" ht="24" x14ac:dyDescent="0.55000000000000004">
      <c r="A165" s="77">
        <v>160</v>
      </c>
      <c r="B165" s="179" t="s">
        <v>392</v>
      </c>
      <c r="C165" s="180" t="s">
        <v>393</v>
      </c>
      <c r="D165" s="180" t="s">
        <v>394</v>
      </c>
      <c r="E165" s="51">
        <v>0</v>
      </c>
      <c r="F165" s="51">
        <v>0</v>
      </c>
      <c r="G165" s="51">
        <v>3</v>
      </c>
      <c r="H165" s="51">
        <v>0</v>
      </c>
      <c r="I165" s="51">
        <v>0</v>
      </c>
      <c r="J165" s="51">
        <f t="shared" si="16"/>
        <v>0</v>
      </c>
      <c r="K165" s="181">
        <v>250</v>
      </c>
      <c r="L165" s="52">
        <f t="shared" si="12"/>
        <v>0</v>
      </c>
      <c r="M165" s="53">
        <v>0</v>
      </c>
      <c r="N165" s="52">
        <f t="shared" si="17"/>
        <v>0</v>
      </c>
      <c r="O165" s="53">
        <v>0</v>
      </c>
      <c r="P165" s="52">
        <f t="shared" si="13"/>
        <v>0</v>
      </c>
      <c r="Q165" s="53">
        <v>0</v>
      </c>
      <c r="R165" s="52">
        <f t="shared" si="14"/>
        <v>0</v>
      </c>
      <c r="S165" s="53">
        <v>0</v>
      </c>
      <c r="T165" s="52">
        <f t="shared" si="15"/>
        <v>0</v>
      </c>
    </row>
    <row r="166" spans="1:20" s="182" customFormat="1" ht="24" x14ac:dyDescent="0.55000000000000004">
      <c r="A166" s="77">
        <v>161</v>
      </c>
      <c r="B166" s="179" t="s">
        <v>395</v>
      </c>
      <c r="C166" s="180" t="s">
        <v>393</v>
      </c>
      <c r="D166" s="180" t="s">
        <v>394</v>
      </c>
      <c r="E166" s="51">
        <v>0</v>
      </c>
      <c r="F166" s="51">
        <v>0</v>
      </c>
      <c r="G166" s="51">
        <v>6</v>
      </c>
      <c r="H166" s="51">
        <v>6</v>
      </c>
      <c r="I166" s="51">
        <v>0</v>
      </c>
      <c r="J166" s="51">
        <f t="shared" si="16"/>
        <v>6</v>
      </c>
      <c r="K166" s="181">
        <v>90</v>
      </c>
      <c r="L166" s="52">
        <f t="shared" si="12"/>
        <v>540</v>
      </c>
      <c r="M166" s="53">
        <v>6</v>
      </c>
      <c r="N166" s="52">
        <f t="shared" si="17"/>
        <v>540</v>
      </c>
      <c r="O166" s="53">
        <v>0</v>
      </c>
      <c r="P166" s="52">
        <f t="shared" si="13"/>
        <v>0</v>
      </c>
      <c r="Q166" s="53">
        <v>0</v>
      </c>
      <c r="R166" s="52">
        <f t="shared" si="14"/>
        <v>0</v>
      </c>
      <c r="S166" s="53">
        <v>0</v>
      </c>
      <c r="T166" s="52">
        <f t="shared" si="15"/>
        <v>0</v>
      </c>
    </row>
    <row r="167" spans="1:20" s="182" customFormat="1" ht="24" x14ac:dyDescent="0.55000000000000004">
      <c r="A167" s="77">
        <v>162</v>
      </c>
      <c r="B167" s="179" t="s">
        <v>396</v>
      </c>
      <c r="C167" s="180" t="s">
        <v>251</v>
      </c>
      <c r="D167" s="180" t="s">
        <v>242</v>
      </c>
      <c r="E167" s="51">
        <v>0</v>
      </c>
      <c r="F167" s="51">
        <v>0</v>
      </c>
      <c r="G167" s="51">
        <v>0</v>
      </c>
      <c r="H167" s="51">
        <v>5</v>
      </c>
      <c r="I167" s="51">
        <v>0</v>
      </c>
      <c r="J167" s="51">
        <f t="shared" si="16"/>
        <v>5</v>
      </c>
      <c r="K167" s="181">
        <v>150</v>
      </c>
      <c r="L167" s="52">
        <f t="shared" si="12"/>
        <v>750</v>
      </c>
      <c r="M167" s="53">
        <v>0</v>
      </c>
      <c r="N167" s="52">
        <f t="shared" si="17"/>
        <v>0</v>
      </c>
      <c r="O167" s="53">
        <v>0</v>
      </c>
      <c r="P167" s="52">
        <f t="shared" si="13"/>
        <v>0</v>
      </c>
      <c r="Q167" s="53">
        <v>5</v>
      </c>
      <c r="R167" s="52">
        <f t="shared" si="14"/>
        <v>750</v>
      </c>
      <c r="S167" s="53">
        <v>0</v>
      </c>
      <c r="T167" s="52">
        <f t="shared" si="15"/>
        <v>0</v>
      </c>
    </row>
    <row r="168" spans="1:20" s="182" customFormat="1" ht="24" x14ac:dyDescent="0.55000000000000004">
      <c r="A168" s="77">
        <v>163</v>
      </c>
      <c r="B168" s="186" t="s">
        <v>397</v>
      </c>
      <c r="C168" s="180" t="s">
        <v>251</v>
      </c>
      <c r="D168" s="180" t="s">
        <v>242</v>
      </c>
      <c r="E168" s="51">
        <v>0</v>
      </c>
      <c r="F168" s="51">
        <v>0</v>
      </c>
      <c r="G168" s="51">
        <v>0</v>
      </c>
      <c r="H168" s="51">
        <v>10</v>
      </c>
      <c r="I168" s="51">
        <v>10</v>
      </c>
      <c r="J168" s="51">
        <f t="shared" si="16"/>
        <v>0</v>
      </c>
      <c r="K168" s="181">
        <v>150</v>
      </c>
      <c r="L168" s="52">
        <f t="shared" si="12"/>
        <v>0</v>
      </c>
      <c r="M168" s="53">
        <v>0</v>
      </c>
      <c r="N168" s="52">
        <f t="shared" si="17"/>
        <v>0</v>
      </c>
      <c r="O168" s="53">
        <v>0</v>
      </c>
      <c r="P168" s="52">
        <f t="shared" si="13"/>
        <v>0</v>
      </c>
      <c r="Q168" s="53">
        <v>0</v>
      </c>
      <c r="R168" s="52">
        <f t="shared" si="14"/>
        <v>0</v>
      </c>
      <c r="S168" s="53">
        <v>0</v>
      </c>
      <c r="T168" s="52">
        <f t="shared" si="15"/>
        <v>0</v>
      </c>
    </row>
    <row r="169" spans="1:20" s="182" customFormat="1" ht="24" x14ac:dyDescent="0.55000000000000004">
      <c r="A169" s="77">
        <v>164</v>
      </c>
      <c r="B169" s="179" t="s">
        <v>398</v>
      </c>
      <c r="C169" s="180" t="s">
        <v>399</v>
      </c>
      <c r="D169" s="180" t="s">
        <v>248</v>
      </c>
      <c r="E169" s="51">
        <v>0</v>
      </c>
      <c r="F169" s="51">
        <v>0</v>
      </c>
      <c r="G169" s="51">
        <v>0</v>
      </c>
      <c r="H169" s="51">
        <v>1</v>
      </c>
      <c r="I169" s="51">
        <v>0</v>
      </c>
      <c r="J169" s="51">
        <f t="shared" si="16"/>
        <v>1</v>
      </c>
      <c r="K169" s="181">
        <v>3000</v>
      </c>
      <c r="L169" s="52">
        <f t="shared" si="12"/>
        <v>3000</v>
      </c>
      <c r="M169" s="53">
        <v>0</v>
      </c>
      <c r="N169" s="52">
        <f t="shared" si="17"/>
        <v>0</v>
      </c>
      <c r="O169" s="53">
        <v>1</v>
      </c>
      <c r="P169" s="52">
        <f t="shared" si="13"/>
        <v>3000</v>
      </c>
      <c r="Q169" s="53">
        <v>0</v>
      </c>
      <c r="R169" s="52">
        <f t="shared" si="14"/>
        <v>0</v>
      </c>
      <c r="S169" s="53">
        <v>0</v>
      </c>
      <c r="T169" s="52">
        <f t="shared" si="15"/>
        <v>0</v>
      </c>
    </row>
    <row r="170" spans="1:20" s="182" customFormat="1" ht="24" x14ac:dyDescent="0.55000000000000004">
      <c r="A170" s="77">
        <v>165</v>
      </c>
      <c r="B170" s="179" t="s">
        <v>400</v>
      </c>
      <c r="C170" s="180" t="s">
        <v>251</v>
      </c>
      <c r="D170" s="180" t="s">
        <v>242</v>
      </c>
      <c r="E170" s="51">
        <v>0</v>
      </c>
      <c r="F170" s="51">
        <v>0</v>
      </c>
      <c r="G170" s="51">
        <v>10</v>
      </c>
      <c r="H170" s="51">
        <v>10</v>
      </c>
      <c r="I170" s="51">
        <v>10</v>
      </c>
      <c r="J170" s="51">
        <f t="shared" si="16"/>
        <v>0</v>
      </c>
      <c r="K170" s="181">
        <v>450</v>
      </c>
      <c r="L170" s="52">
        <f t="shared" si="12"/>
        <v>0</v>
      </c>
      <c r="M170" s="53">
        <v>0</v>
      </c>
      <c r="N170" s="52">
        <f t="shared" si="17"/>
        <v>0</v>
      </c>
      <c r="O170" s="53">
        <v>0</v>
      </c>
      <c r="P170" s="52">
        <f t="shared" si="13"/>
        <v>0</v>
      </c>
      <c r="Q170" s="53">
        <v>0</v>
      </c>
      <c r="R170" s="52">
        <f t="shared" si="14"/>
        <v>0</v>
      </c>
      <c r="S170" s="53">
        <v>0</v>
      </c>
      <c r="T170" s="52">
        <f t="shared" si="15"/>
        <v>0</v>
      </c>
    </row>
    <row r="171" spans="1:20" s="182" customFormat="1" ht="24" x14ac:dyDescent="0.55000000000000004">
      <c r="A171" s="77">
        <v>166</v>
      </c>
      <c r="B171" s="179" t="s">
        <v>401</v>
      </c>
      <c r="C171" s="180" t="s">
        <v>251</v>
      </c>
      <c r="D171" s="180" t="s">
        <v>242</v>
      </c>
      <c r="E171" s="51">
        <v>0</v>
      </c>
      <c r="F171" s="51">
        <v>0</v>
      </c>
      <c r="G171" s="51">
        <v>8</v>
      </c>
      <c r="H171" s="51">
        <v>10</v>
      </c>
      <c r="I171" s="51">
        <v>0</v>
      </c>
      <c r="J171" s="51">
        <f>H171-I171</f>
        <v>10</v>
      </c>
      <c r="K171" s="181">
        <v>1500</v>
      </c>
      <c r="L171" s="52">
        <f t="shared" si="12"/>
        <v>15000</v>
      </c>
      <c r="M171" s="53">
        <v>0</v>
      </c>
      <c r="N171" s="52">
        <f t="shared" si="17"/>
        <v>0</v>
      </c>
      <c r="O171" s="53">
        <v>10</v>
      </c>
      <c r="P171" s="52">
        <f t="shared" si="13"/>
        <v>15000</v>
      </c>
      <c r="Q171" s="53">
        <v>0</v>
      </c>
      <c r="R171" s="52">
        <f t="shared" si="14"/>
        <v>0</v>
      </c>
      <c r="S171" s="53">
        <v>0</v>
      </c>
      <c r="T171" s="52">
        <f t="shared" si="15"/>
        <v>0</v>
      </c>
    </row>
    <row r="172" spans="1:20" s="182" customFormat="1" ht="24" x14ac:dyDescent="0.55000000000000004">
      <c r="A172" s="77">
        <v>167</v>
      </c>
      <c r="B172" s="179" t="s">
        <v>402</v>
      </c>
      <c r="C172" s="180" t="s">
        <v>251</v>
      </c>
      <c r="D172" s="180" t="s">
        <v>242</v>
      </c>
      <c r="E172" s="51">
        <v>0</v>
      </c>
      <c r="F172" s="51">
        <v>0</v>
      </c>
      <c r="G172" s="51">
        <v>0</v>
      </c>
      <c r="H172" s="51">
        <v>2</v>
      </c>
      <c r="I172" s="51">
        <v>0</v>
      </c>
      <c r="J172" s="51">
        <f>H172-I172</f>
        <v>2</v>
      </c>
      <c r="K172" s="181">
        <v>2000</v>
      </c>
      <c r="L172" s="52">
        <f t="shared" si="12"/>
        <v>4000</v>
      </c>
      <c r="M172" s="53">
        <v>0</v>
      </c>
      <c r="N172" s="52">
        <f t="shared" si="17"/>
        <v>0</v>
      </c>
      <c r="O172" s="53">
        <v>2</v>
      </c>
      <c r="P172" s="52">
        <f t="shared" si="13"/>
        <v>4000</v>
      </c>
      <c r="Q172" s="53">
        <v>0</v>
      </c>
      <c r="R172" s="52">
        <f t="shared" si="14"/>
        <v>0</v>
      </c>
      <c r="S172" s="53">
        <v>0</v>
      </c>
      <c r="T172" s="52">
        <f t="shared" si="15"/>
        <v>0</v>
      </c>
    </row>
    <row r="173" spans="1:20" s="182" customFormat="1" ht="24" x14ac:dyDescent="0.55000000000000004">
      <c r="A173" s="77">
        <v>168</v>
      </c>
      <c r="B173" s="179" t="s">
        <v>403</v>
      </c>
      <c r="C173" s="180" t="s">
        <v>251</v>
      </c>
      <c r="D173" s="180" t="s">
        <v>242</v>
      </c>
      <c r="E173" s="51">
        <v>0</v>
      </c>
      <c r="F173" s="51">
        <v>0</v>
      </c>
      <c r="G173" s="51">
        <v>0</v>
      </c>
      <c r="H173" s="51">
        <v>5</v>
      </c>
      <c r="I173" s="51">
        <v>0</v>
      </c>
      <c r="J173" s="51">
        <f>H173-I173</f>
        <v>5</v>
      </c>
      <c r="K173" s="181">
        <v>2000</v>
      </c>
      <c r="L173" s="52">
        <f>J173*K173</f>
        <v>10000</v>
      </c>
      <c r="M173" s="53">
        <v>5</v>
      </c>
      <c r="N173" s="52">
        <f>K173*M173</f>
        <v>10000</v>
      </c>
      <c r="O173" s="53">
        <v>0</v>
      </c>
      <c r="P173" s="52">
        <f>K173*O173</f>
        <v>0</v>
      </c>
      <c r="Q173" s="53">
        <v>0</v>
      </c>
      <c r="R173" s="52">
        <f>K173*Q173</f>
        <v>0</v>
      </c>
      <c r="S173" s="53">
        <v>0</v>
      </c>
      <c r="T173" s="52">
        <f>K173*S173</f>
        <v>0</v>
      </c>
    </row>
    <row r="174" spans="1:20" s="182" customFormat="1" ht="24" x14ac:dyDescent="0.55000000000000004">
      <c r="A174" s="77">
        <v>169</v>
      </c>
      <c r="B174" s="179" t="s">
        <v>404</v>
      </c>
      <c r="C174" s="180" t="s">
        <v>251</v>
      </c>
      <c r="D174" s="180" t="s">
        <v>242</v>
      </c>
      <c r="E174" s="51">
        <v>0</v>
      </c>
      <c r="F174" s="51">
        <v>0</v>
      </c>
      <c r="G174" s="51">
        <v>0</v>
      </c>
      <c r="H174" s="51">
        <v>2</v>
      </c>
      <c r="I174" s="51">
        <v>0</v>
      </c>
      <c r="J174" s="51">
        <f t="shared" ref="J174:J238" si="18">H174-I174</f>
        <v>2</v>
      </c>
      <c r="K174" s="181">
        <v>250</v>
      </c>
      <c r="L174" s="52">
        <f t="shared" si="12"/>
        <v>500</v>
      </c>
      <c r="M174" s="53">
        <v>2</v>
      </c>
      <c r="N174" s="52">
        <f t="shared" si="17"/>
        <v>500</v>
      </c>
      <c r="O174" s="53">
        <v>0</v>
      </c>
      <c r="P174" s="52">
        <f t="shared" si="13"/>
        <v>0</v>
      </c>
      <c r="Q174" s="53">
        <v>0</v>
      </c>
      <c r="R174" s="52">
        <f t="shared" si="14"/>
        <v>0</v>
      </c>
      <c r="S174" s="53">
        <v>0</v>
      </c>
      <c r="T174" s="52">
        <f t="shared" si="15"/>
        <v>0</v>
      </c>
    </row>
    <row r="175" spans="1:20" s="182" customFormat="1" ht="24" x14ac:dyDescent="0.55000000000000004">
      <c r="A175" s="77">
        <v>170</v>
      </c>
      <c r="B175" s="179" t="s">
        <v>405</v>
      </c>
      <c r="C175" s="180" t="s">
        <v>251</v>
      </c>
      <c r="D175" s="180" t="s">
        <v>242</v>
      </c>
      <c r="E175" s="51">
        <v>0</v>
      </c>
      <c r="F175" s="51">
        <v>0</v>
      </c>
      <c r="G175" s="51">
        <v>0</v>
      </c>
      <c r="H175" s="51">
        <v>2</v>
      </c>
      <c r="I175" s="51">
        <v>0</v>
      </c>
      <c r="J175" s="51">
        <f t="shared" si="18"/>
        <v>2</v>
      </c>
      <c r="K175" s="181">
        <v>550</v>
      </c>
      <c r="L175" s="52">
        <f t="shared" si="12"/>
        <v>1100</v>
      </c>
      <c r="M175" s="53">
        <v>2</v>
      </c>
      <c r="N175" s="52">
        <f t="shared" si="17"/>
        <v>1100</v>
      </c>
      <c r="O175" s="53">
        <v>0</v>
      </c>
      <c r="P175" s="52">
        <f t="shared" si="13"/>
        <v>0</v>
      </c>
      <c r="Q175" s="53">
        <v>0</v>
      </c>
      <c r="R175" s="52">
        <f t="shared" si="14"/>
        <v>0</v>
      </c>
      <c r="S175" s="53">
        <v>0</v>
      </c>
      <c r="T175" s="52">
        <f t="shared" si="15"/>
        <v>0</v>
      </c>
    </row>
    <row r="176" spans="1:20" s="182" customFormat="1" ht="24" x14ac:dyDescent="0.55000000000000004">
      <c r="A176" s="77">
        <v>171</v>
      </c>
      <c r="B176" s="179" t="s">
        <v>406</v>
      </c>
      <c r="C176" s="180" t="s">
        <v>251</v>
      </c>
      <c r="D176" s="180" t="s">
        <v>242</v>
      </c>
      <c r="E176" s="51">
        <v>0</v>
      </c>
      <c r="F176" s="51">
        <v>0</v>
      </c>
      <c r="G176" s="51">
        <v>0</v>
      </c>
      <c r="H176" s="51">
        <v>2</v>
      </c>
      <c r="I176" s="51">
        <v>0</v>
      </c>
      <c r="J176" s="51">
        <f t="shared" si="18"/>
        <v>2</v>
      </c>
      <c r="K176" s="181">
        <v>250</v>
      </c>
      <c r="L176" s="52">
        <f t="shared" si="12"/>
        <v>500</v>
      </c>
      <c r="M176" s="53">
        <v>2</v>
      </c>
      <c r="N176" s="52">
        <f t="shared" si="17"/>
        <v>500</v>
      </c>
      <c r="O176" s="53">
        <v>0</v>
      </c>
      <c r="P176" s="52">
        <f t="shared" si="13"/>
        <v>0</v>
      </c>
      <c r="Q176" s="53">
        <v>0</v>
      </c>
      <c r="R176" s="52">
        <f t="shared" si="14"/>
        <v>0</v>
      </c>
      <c r="S176" s="53">
        <v>0</v>
      </c>
      <c r="T176" s="52">
        <f t="shared" si="15"/>
        <v>0</v>
      </c>
    </row>
    <row r="177" spans="1:20" s="182" customFormat="1" ht="24" x14ac:dyDescent="0.55000000000000004">
      <c r="A177" s="77">
        <v>172</v>
      </c>
      <c r="B177" s="179" t="s">
        <v>407</v>
      </c>
      <c r="C177" s="180" t="s">
        <v>251</v>
      </c>
      <c r="D177" s="180" t="s">
        <v>242</v>
      </c>
      <c r="E177" s="51">
        <v>0</v>
      </c>
      <c r="F177" s="51">
        <v>0</v>
      </c>
      <c r="G177" s="51">
        <v>0</v>
      </c>
      <c r="H177" s="51">
        <v>4</v>
      </c>
      <c r="I177" s="51">
        <v>0</v>
      </c>
      <c r="J177" s="51">
        <f t="shared" si="18"/>
        <v>4</v>
      </c>
      <c r="K177" s="181">
        <v>250</v>
      </c>
      <c r="L177" s="52">
        <f t="shared" si="12"/>
        <v>1000</v>
      </c>
      <c r="M177" s="53">
        <v>4</v>
      </c>
      <c r="N177" s="52">
        <f t="shared" si="17"/>
        <v>1000</v>
      </c>
      <c r="O177" s="53">
        <v>0</v>
      </c>
      <c r="P177" s="52">
        <f t="shared" si="13"/>
        <v>0</v>
      </c>
      <c r="Q177" s="53">
        <v>0</v>
      </c>
      <c r="R177" s="52">
        <f t="shared" si="14"/>
        <v>0</v>
      </c>
      <c r="S177" s="53">
        <v>0</v>
      </c>
      <c r="T177" s="52">
        <f t="shared" si="15"/>
        <v>0</v>
      </c>
    </row>
    <row r="178" spans="1:20" s="182" customFormat="1" ht="24" x14ac:dyDescent="0.55000000000000004">
      <c r="A178" s="77">
        <v>173</v>
      </c>
      <c r="B178" s="179" t="s">
        <v>408</v>
      </c>
      <c r="C178" s="180" t="s">
        <v>251</v>
      </c>
      <c r="D178" s="180" t="s">
        <v>242</v>
      </c>
      <c r="E178" s="51">
        <v>0</v>
      </c>
      <c r="F178" s="51">
        <v>0</v>
      </c>
      <c r="G178" s="51">
        <v>0</v>
      </c>
      <c r="H178" s="51">
        <v>3</v>
      </c>
      <c r="I178" s="51">
        <v>0</v>
      </c>
      <c r="J178" s="51">
        <f t="shared" si="18"/>
        <v>3</v>
      </c>
      <c r="K178" s="181">
        <v>200</v>
      </c>
      <c r="L178" s="52">
        <f t="shared" si="12"/>
        <v>600</v>
      </c>
      <c r="M178" s="53">
        <v>3</v>
      </c>
      <c r="N178" s="52">
        <f t="shared" si="17"/>
        <v>600</v>
      </c>
      <c r="O178" s="53">
        <v>0</v>
      </c>
      <c r="P178" s="52">
        <f t="shared" si="13"/>
        <v>0</v>
      </c>
      <c r="Q178" s="53">
        <v>0</v>
      </c>
      <c r="R178" s="52">
        <f t="shared" si="14"/>
        <v>0</v>
      </c>
      <c r="S178" s="53">
        <v>0</v>
      </c>
      <c r="T178" s="52">
        <f t="shared" si="15"/>
        <v>0</v>
      </c>
    </row>
    <row r="179" spans="1:20" s="182" customFormat="1" ht="24" x14ac:dyDescent="0.55000000000000004">
      <c r="A179" s="77">
        <v>174</v>
      </c>
      <c r="B179" s="179" t="s">
        <v>409</v>
      </c>
      <c r="C179" s="180" t="s">
        <v>289</v>
      </c>
      <c r="D179" s="180" t="s">
        <v>290</v>
      </c>
      <c r="E179" s="51">
        <v>0</v>
      </c>
      <c r="F179" s="51">
        <v>0</v>
      </c>
      <c r="G179" s="51">
        <v>5</v>
      </c>
      <c r="H179" s="51">
        <v>40</v>
      </c>
      <c r="I179" s="51">
        <v>0</v>
      </c>
      <c r="J179" s="51">
        <f t="shared" si="18"/>
        <v>40</v>
      </c>
      <c r="K179" s="181">
        <v>1500</v>
      </c>
      <c r="L179" s="52">
        <f t="shared" si="12"/>
        <v>60000</v>
      </c>
      <c r="M179" s="53">
        <v>20</v>
      </c>
      <c r="N179" s="52">
        <f t="shared" si="17"/>
        <v>30000</v>
      </c>
      <c r="O179" s="53">
        <v>0</v>
      </c>
      <c r="P179" s="52">
        <f t="shared" si="13"/>
        <v>0</v>
      </c>
      <c r="Q179" s="53">
        <v>20</v>
      </c>
      <c r="R179" s="52">
        <f t="shared" si="14"/>
        <v>30000</v>
      </c>
      <c r="S179" s="53">
        <v>0</v>
      </c>
      <c r="T179" s="52">
        <f t="shared" si="15"/>
        <v>0</v>
      </c>
    </row>
    <row r="180" spans="1:20" s="182" customFormat="1" ht="24" x14ac:dyDescent="0.55000000000000004">
      <c r="A180" s="77">
        <v>175</v>
      </c>
      <c r="B180" s="179" t="s">
        <v>410</v>
      </c>
      <c r="C180" s="180" t="s">
        <v>289</v>
      </c>
      <c r="D180" s="180" t="s">
        <v>290</v>
      </c>
      <c r="E180" s="51">
        <v>0</v>
      </c>
      <c r="F180" s="51">
        <v>0</v>
      </c>
      <c r="G180" s="51">
        <v>18</v>
      </c>
      <c r="H180" s="51">
        <v>10</v>
      </c>
      <c r="I180" s="51">
        <v>0</v>
      </c>
      <c r="J180" s="51">
        <f t="shared" si="18"/>
        <v>10</v>
      </c>
      <c r="K180" s="181">
        <v>600</v>
      </c>
      <c r="L180" s="52">
        <f t="shared" si="12"/>
        <v>6000</v>
      </c>
      <c r="M180" s="53">
        <v>5</v>
      </c>
      <c r="N180" s="52">
        <f t="shared" si="17"/>
        <v>3000</v>
      </c>
      <c r="O180" s="53">
        <v>0</v>
      </c>
      <c r="P180" s="52">
        <f t="shared" si="13"/>
        <v>0</v>
      </c>
      <c r="Q180" s="53">
        <v>5</v>
      </c>
      <c r="R180" s="52">
        <f t="shared" si="14"/>
        <v>3000</v>
      </c>
      <c r="S180" s="53">
        <v>0</v>
      </c>
      <c r="T180" s="52">
        <f t="shared" si="15"/>
        <v>0</v>
      </c>
    </row>
    <row r="181" spans="1:20" s="182" customFormat="1" ht="24" x14ac:dyDescent="0.55000000000000004">
      <c r="A181" s="77">
        <v>176</v>
      </c>
      <c r="B181" s="179" t="s">
        <v>411</v>
      </c>
      <c r="C181" s="180" t="s">
        <v>251</v>
      </c>
      <c r="D181" s="180" t="s">
        <v>242</v>
      </c>
      <c r="E181" s="51">
        <v>0</v>
      </c>
      <c r="F181" s="51">
        <v>0</v>
      </c>
      <c r="G181" s="51">
        <v>0</v>
      </c>
      <c r="H181" s="51">
        <v>20</v>
      </c>
      <c r="I181" s="51">
        <v>0</v>
      </c>
      <c r="J181" s="51">
        <f t="shared" si="18"/>
        <v>20</v>
      </c>
      <c r="K181" s="181">
        <v>200</v>
      </c>
      <c r="L181" s="52">
        <f t="shared" si="12"/>
        <v>4000</v>
      </c>
      <c r="M181" s="53">
        <v>10</v>
      </c>
      <c r="N181" s="52">
        <f t="shared" si="17"/>
        <v>2000</v>
      </c>
      <c r="O181" s="53">
        <v>0</v>
      </c>
      <c r="P181" s="52">
        <f t="shared" si="13"/>
        <v>0</v>
      </c>
      <c r="Q181" s="53">
        <v>0</v>
      </c>
      <c r="R181" s="52">
        <f t="shared" si="14"/>
        <v>0</v>
      </c>
      <c r="S181" s="53">
        <v>10</v>
      </c>
      <c r="T181" s="52">
        <f t="shared" si="15"/>
        <v>2000</v>
      </c>
    </row>
    <row r="182" spans="1:20" s="182" customFormat="1" ht="24" x14ac:dyDescent="0.55000000000000004">
      <c r="A182" s="77">
        <v>177</v>
      </c>
      <c r="B182" s="179" t="s">
        <v>412</v>
      </c>
      <c r="C182" s="180" t="s">
        <v>234</v>
      </c>
      <c r="D182" s="180" t="s">
        <v>235</v>
      </c>
      <c r="E182" s="51">
        <v>23</v>
      </c>
      <c r="F182" s="51">
        <v>25</v>
      </c>
      <c r="G182" s="51">
        <v>8</v>
      </c>
      <c r="H182" s="51">
        <v>30</v>
      </c>
      <c r="I182" s="51">
        <v>10</v>
      </c>
      <c r="J182" s="51">
        <f t="shared" si="18"/>
        <v>20</v>
      </c>
      <c r="K182" s="181">
        <v>48</v>
      </c>
      <c r="L182" s="52">
        <f t="shared" si="12"/>
        <v>960</v>
      </c>
      <c r="M182" s="53">
        <v>0</v>
      </c>
      <c r="N182" s="52">
        <f t="shared" si="17"/>
        <v>0</v>
      </c>
      <c r="O182" s="53">
        <v>20</v>
      </c>
      <c r="P182" s="52">
        <f t="shared" si="13"/>
        <v>960</v>
      </c>
      <c r="Q182" s="53">
        <v>0</v>
      </c>
      <c r="R182" s="52">
        <f t="shared" si="14"/>
        <v>0</v>
      </c>
      <c r="S182" s="53">
        <v>0</v>
      </c>
      <c r="T182" s="52">
        <f t="shared" si="15"/>
        <v>0</v>
      </c>
    </row>
    <row r="183" spans="1:20" s="182" customFormat="1" ht="24" x14ac:dyDescent="0.55000000000000004">
      <c r="A183" s="77">
        <v>178</v>
      </c>
      <c r="B183" s="179" t="s">
        <v>413</v>
      </c>
      <c r="C183" s="180" t="s">
        <v>234</v>
      </c>
      <c r="D183" s="180" t="s">
        <v>235</v>
      </c>
      <c r="E183" s="51">
        <v>581</v>
      </c>
      <c r="F183" s="51">
        <v>490</v>
      </c>
      <c r="G183" s="51">
        <v>545</v>
      </c>
      <c r="H183" s="51">
        <v>721</v>
      </c>
      <c r="I183" s="51">
        <v>21</v>
      </c>
      <c r="J183" s="51">
        <f t="shared" si="18"/>
        <v>700</v>
      </c>
      <c r="K183" s="181">
        <v>48</v>
      </c>
      <c r="L183" s="52">
        <f t="shared" si="12"/>
        <v>33600</v>
      </c>
      <c r="M183" s="53">
        <v>200</v>
      </c>
      <c r="N183" s="52">
        <f t="shared" si="17"/>
        <v>9600</v>
      </c>
      <c r="O183" s="53">
        <v>100</v>
      </c>
      <c r="P183" s="52">
        <f t="shared" si="13"/>
        <v>4800</v>
      </c>
      <c r="Q183" s="53">
        <v>200</v>
      </c>
      <c r="R183" s="52">
        <f t="shared" si="14"/>
        <v>9600</v>
      </c>
      <c r="S183" s="53">
        <v>200</v>
      </c>
      <c r="T183" s="52">
        <f t="shared" si="15"/>
        <v>9600</v>
      </c>
    </row>
    <row r="184" spans="1:20" s="182" customFormat="1" ht="24" x14ac:dyDescent="0.55000000000000004">
      <c r="A184" s="77">
        <v>179</v>
      </c>
      <c r="B184" s="179" t="s">
        <v>414</v>
      </c>
      <c r="C184" s="180" t="s">
        <v>234</v>
      </c>
      <c r="D184" s="180" t="s">
        <v>235</v>
      </c>
      <c r="E184" s="51">
        <v>425</v>
      </c>
      <c r="F184" s="51">
        <v>260</v>
      </c>
      <c r="G184" s="51">
        <v>279</v>
      </c>
      <c r="H184" s="51">
        <v>369</v>
      </c>
      <c r="I184" s="51">
        <v>29</v>
      </c>
      <c r="J184" s="51">
        <f t="shared" si="18"/>
        <v>340</v>
      </c>
      <c r="K184" s="181">
        <v>48</v>
      </c>
      <c r="L184" s="52">
        <f t="shared" si="12"/>
        <v>16320</v>
      </c>
      <c r="M184" s="53">
        <v>100</v>
      </c>
      <c r="N184" s="52">
        <f t="shared" si="17"/>
        <v>4800</v>
      </c>
      <c r="O184" s="53">
        <v>100</v>
      </c>
      <c r="P184" s="52">
        <f t="shared" si="13"/>
        <v>4800</v>
      </c>
      <c r="Q184" s="53">
        <v>100</v>
      </c>
      <c r="R184" s="52">
        <f t="shared" si="14"/>
        <v>4800</v>
      </c>
      <c r="S184" s="53">
        <v>40</v>
      </c>
      <c r="T184" s="52">
        <f t="shared" si="15"/>
        <v>1920</v>
      </c>
    </row>
    <row r="185" spans="1:20" s="182" customFormat="1" ht="24" x14ac:dyDescent="0.55000000000000004">
      <c r="A185" s="77">
        <v>180</v>
      </c>
      <c r="B185" s="179" t="s">
        <v>415</v>
      </c>
      <c r="C185" s="180" t="s">
        <v>234</v>
      </c>
      <c r="D185" s="180" t="s">
        <v>235</v>
      </c>
      <c r="E185" s="51">
        <v>66</v>
      </c>
      <c r="F185" s="51">
        <v>60</v>
      </c>
      <c r="G185" s="51">
        <v>53</v>
      </c>
      <c r="H185" s="51">
        <v>77</v>
      </c>
      <c r="I185" s="51">
        <v>27</v>
      </c>
      <c r="J185" s="51">
        <f t="shared" si="18"/>
        <v>50</v>
      </c>
      <c r="K185" s="181">
        <v>48</v>
      </c>
      <c r="L185" s="52">
        <f t="shared" si="12"/>
        <v>2400</v>
      </c>
      <c r="M185" s="53">
        <v>0</v>
      </c>
      <c r="N185" s="52">
        <f t="shared" si="17"/>
        <v>0</v>
      </c>
      <c r="O185" s="53">
        <v>20</v>
      </c>
      <c r="P185" s="52">
        <f t="shared" si="13"/>
        <v>960</v>
      </c>
      <c r="Q185" s="53">
        <v>10</v>
      </c>
      <c r="R185" s="52">
        <f t="shared" si="14"/>
        <v>480</v>
      </c>
      <c r="S185" s="53">
        <v>20</v>
      </c>
      <c r="T185" s="52">
        <f t="shared" si="15"/>
        <v>960</v>
      </c>
    </row>
    <row r="186" spans="1:20" s="182" customFormat="1" ht="24" x14ac:dyDescent="0.55000000000000004">
      <c r="A186" s="77">
        <v>181</v>
      </c>
      <c r="B186" s="179" t="s">
        <v>416</v>
      </c>
      <c r="C186" s="180" t="s">
        <v>234</v>
      </c>
      <c r="D186" s="180" t="s">
        <v>235</v>
      </c>
      <c r="E186" s="51">
        <v>27</v>
      </c>
      <c r="F186" s="51">
        <v>13</v>
      </c>
      <c r="G186" s="51">
        <v>24</v>
      </c>
      <c r="H186" s="51">
        <v>56</v>
      </c>
      <c r="I186" s="51">
        <v>36</v>
      </c>
      <c r="J186" s="51">
        <f t="shared" si="18"/>
        <v>20</v>
      </c>
      <c r="K186" s="181">
        <v>48</v>
      </c>
      <c r="L186" s="52">
        <f t="shared" si="12"/>
        <v>960</v>
      </c>
      <c r="M186" s="53">
        <v>0</v>
      </c>
      <c r="N186" s="52">
        <f t="shared" si="17"/>
        <v>0</v>
      </c>
      <c r="O186" s="53">
        <v>0</v>
      </c>
      <c r="P186" s="52">
        <f t="shared" si="13"/>
        <v>0</v>
      </c>
      <c r="Q186" s="53">
        <v>20</v>
      </c>
      <c r="R186" s="52">
        <f t="shared" si="14"/>
        <v>960</v>
      </c>
      <c r="S186" s="53">
        <v>0</v>
      </c>
      <c r="T186" s="52">
        <f t="shared" si="15"/>
        <v>0</v>
      </c>
    </row>
    <row r="187" spans="1:20" s="182" customFormat="1" ht="24" x14ac:dyDescent="0.55000000000000004">
      <c r="A187" s="77">
        <v>182</v>
      </c>
      <c r="B187" s="179" t="s">
        <v>417</v>
      </c>
      <c r="C187" s="180" t="s">
        <v>234</v>
      </c>
      <c r="D187" s="180" t="s">
        <v>235</v>
      </c>
      <c r="E187" s="51">
        <v>31</v>
      </c>
      <c r="F187" s="51">
        <v>53</v>
      </c>
      <c r="G187" s="51">
        <v>39</v>
      </c>
      <c r="H187" s="51">
        <v>72</v>
      </c>
      <c r="I187" s="51">
        <v>12</v>
      </c>
      <c r="J187" s="51">
        <f t="shared" si="18"/>
        <v>60</v>
      </c>
      <c r="K187" s="181">
        <v>48</v>
      </c>
      <c r="L187" s="52">
        <f t="shared" si="12"/>
        <v>2880</v>
      </c>
      <c r="M187" s="53">
        <v>20</v>
      </c>
      <c r="N187" s="52">
        <f t="shared" si="17"/>
        <v>960</v>
      </c>
      <c r="O187" s="53">
        <v>0</v>
      </c>
      <c r="P187" s="52">
        <f t="shared" si="13"/>
        <v>0</v>
      </c>
      <c r="Q187" s="53">
        <v>20</v>
      </c>
      <c r="R187" s="52">
        <f t="shared" si="14"/>
        <v>960</v>
      </c>
      <c r="S187" s="53">
        <v>20</v>
      </c>
      <c r="T187" s="52">
        <f t="shared" si="15"/>
        <v>960</v>
      </c>
    </row>
    <row r="188" spans="1:20" s="182" customFormat="1" ht="24" x14ac:dyDescent="0.55000000000000004">
      <c r="A188" s="77">
        <v>183</v>
      </c>
      <c r="B188" s="179" t="s">
        <v>418</v>
      </c>
      <c r="C188" s="180" t="s">
        <v>234</v>
      </c>
      <c r="D188" s="180" t="s">
        <v>235</v>
      </c>
      <c r="E188" s="51">
        <v>28</v>
      </c>
      <c r="F188" s="51">
        <v>28</v>
      </c>
      <c r="G188" s="51">
        <v>29</v>
      </c>
      <c r="H188" s="51">
        <v>66</v>
      </c>
      <c r="I188" s="51">
        <v>26</v>
      </c>
      <c r="J188" s="51">
        <f t="shared" si="18"/>
        <v>40</v>
      </c>
      <c r="K188" s="181">
        <v>48</v>
      </c>
      <c r="L188" s="52">
        <f t="shared" si="12"/>
        <v>1920</v>
      </c>
      <c r="M188" s="53">
        <v>0</v>
      </c>
      <c r="N188" s="52">
        <f t="shared" si="17"/>
        <v>0</v>
      </c>
      <c r="O188" s="53">
        <v>20</v>
      </c>
      <c r="P188" s="52">
        <f t="shared" si="13"/>
        <v>960</v>
      </c>
      <c r="Q188" s="53">
        <v>0</v>
      </c>
      <c r="R188" s="52">
        <f t="shared" si="14"/>
        <v>0</v>
      </c>
      <c r="S188" s="53">
        <v>20</v>
      </c>
      <c r="T188" s="52">
        <f t="shared" si="15"/>
        <v>960</v>
      </c>
    </row>
    <row r="189" spans="1:20" s="182" customFormat="1" ht="24" x14ac:dyDescent="0.55000000000000004">
      <c r="A189" s="77">
        <v>184</v>
      </c>
      <c r="B189" s="179" t="s">
        <v>419</v>
      </c>
      <c r="C189" s="180" t="s">
        <v>234</v>
      </c>
      <c r="D189" s="180" t="s">
        <v>235</v>
      </c>
      <c r="E189" s="51">
        <v>24</v>
      </c>
      <c r="F189" s="51">
        <v>27</v>
      </c>
      <c r="G189" s="51">
        <v>33</v>
      </c>
      <c r="H189" s="51">
        <v>58</v>
      </c>
      <c r="I189" s="51">
        <v>18</v>
      </c>
      <c r="J189" s="51">
        <f t="shared" si="18"/>
        <v>40</v>
      </c>
      <c r="K189" s="181">
        <v>48</v>
      </c>
      <c r="L189" s="52">
        <f t="shared" si="12"/>
        <v>1920</v>
      </c>
      <c r="M189" s="53">
        <v>0</v>
      </c>
      <c r="N189" s="52">
        <f t="shared" si="17"/>
        <v>0</v>
      </c>
      <c r="O189" s="53">
        <v>20</v>
      </c>
      <c r="P189" s="52">
        <f t="shared" si="13"/>
        <v>960</v>
      </c>
      <c r="Q189" s="53">
        <v>0</v>
      </c>
      <c r="R189" s="52">
        <f t="shared" si="14"/>
        <v>0</v>
      </c>
      <c r="S189" s="53">
        <v>20</v>
      </c>
      <c r="T189" s="52">
        <f t="shared" si="15"/>
        <v>960</v>
      </c>
    </row>
    <row r="190" spans="1:20" s="182" customFormat="1" ht="24" x14ac:dyDescent="0.55000000000000004">
      <c r="A190" s="77">
        <v>185</v>
      </c>
      <c r="B190" s="179" t="s">
        <v>420</v>
      </c>
      <c r="C190" s="180" t="s">
        <v>234</v>
      </c>
      <c r="D190" s="180" t="s">
        <v>235</v>
      </c>
      <c r="E190" s="51">
        <v>64</v>
      </c>
      <c r="F190" s="51">
        <v>56</v>
      </c>
      <c r="G190" s="51">
        <v>84</v>
      </c>
      <c r="H190" s="51">
        <v>92</v>
      </c>
      <c r="I190" s="51">
        <v>12</v>
      </c>
      <c r="J190" s="51">
        <f t="shared" si="18"/>
        <v>80</v>
      </c>
      <c r="K190" s="181">
        <v>48</v>
      </c>
      <c r="L190" s="52">
        <f t="shared" si="12"/>
        <v>3840</v>
      </c>
      <c r="M190" s="53">
        <v>20</v>
      </c>
      <c r="N190" s="52">
        <f t="shared" si="17"/>
        <v>960</v>
      </c>
      <c r="O190" s="53">
        <v>20</v>
      </c>
      <c r="P190" s="52">
        <f t="shared" si="13"/>
        <v>960</v>
      </c>
      <c r="Q190" s="53">
        <v>20</v>
      </c>
      <c r="R190" s="52">
        <f t="shared" si="14"/>
        <v>960</v>
      </c>
      <c r="S190" s="53">
        <v>20</v>
      </c>
      <c r="T190" s="52">
        <f t="shared" si="15"/>
        <v>960</v>
      </c>
    </row>
    <row r="191" spans="1:20" s="182" customFormat="1" ht="24" x14ac:dyDescent="0.55000000000000004">
      <c r="A191" s="77">
        <v>186</v>
      </c>
      <c r="B191" s="179" t="s">
        <v>421</v>
      </c>
      <c r="C191" s="180" t="s">
        <v>234</v>
      </c>
      <c r="D191" s="180" t="s">
        <v>235</v>
      </c>
      <c r="E191" s="51">
        <v>76</v>
      </c>
      <c r="F191" s="51">
        <v>76</v>
      </c>
      <c r="G191" s="51">
        <v>55</v>
      </c>
      <c r="H191" s="51">
        <v>90</v>
      </c>
      <c r="I191" s="51">
        <v>10</v>
      </c>
      <c r="J191" s="51">
        <f t="shared" si="18"/>
        <v>80</v>
      </c>
      <c r="K191" s="181">
        <v>48</v>
      </c>
      <c r="L191" s="52">
        <f t="shared" ref="L191:L255" si="19">J191*K191</f>
        <v>3840</v>
      </c>
      <c r="M191" s="53">
        <v>20</v>
      </c>
      <c r="N191" s="52">
        <f t="shared" si="17"/>
        <v>960</v>
      </c>
      <c r="O191" s="53">
        <v>20</v>
      </c>
      <c r="P191" s="52">
        <f t="shared" si="13"/>
        <v>960</v>
      </c>
      <c r="Q191" s="53">
        <v>20</v>
      </c>
      <c r="R191" s="52">
        <f t="shared" si="14"/>
        <v>960</v>
      </c>
      <c r="S191" s="53">
        <v>20</v>
      </c>
      <c r="T191" s="52">
        <f t="shared" si="15"/>
        <v>960</v>
      </c>
    </row>
    <row r="192" spans="1:20" s="182" customFormat="1" ht="24" x14ac:dyDescent="0.55000000000000004">
      <c r="A192" s="77">
        <v>187</v>
      </c>
      <c r="B192" s="179" t="s">
        <v>422</v>
      </c>
      <c r="C192" s="180" t="s">
        <v>234</v>
      </c>
      <c r="D192" s="180" t="s">
        <v>235</v>
      </c>
      <c r="E192" s="51">
        <v>360</v>
      </c>
      <c r="F192" s="51">
        <v>269</v>
      </c>
      <c r="G192" s="51">
        <v>279</v>
      </c>
      <c r="H192" s="51">
        <v>351</v>
      </c>
      <c r="I192" s="51">
        <v>91</v>
      </c>
      <c r="J192" s="51">
        <f t="shared" si="18"/>
        <v>260</v>
      </c>
      <c r="K192" s="181">
        <v>48</v>
      </c>
      <c r="L192" s="52">
        <f t="shared" si="19"/>
        <v>12480</v>
      </c>
      <c r="M192" s="53">
        <v>60</v>
      </c>
      <c r="N192" s="52">
        <f t="shared" si="17"/>
        <v>2880</v>
      </c>
      <c r="O192" s="53">
        <v>100</v>
      </c>
      <c r="P192" s="52">
        <f t="shared" si="13"/>
        <v>4800</v>
      </c>
      <c r="Q192" s="53">
        <v>0</v>
      </c>
      <c r="R192" s="52">
        <f t="shared" si="14"/>
        <v>0</v>
      </c>
      <c r="S192" s="53">
        <v>100</v>
      </c>
      <c r="T192" s="52">
        <f t="shared" si="15"/>
        <v>4800</v>
      </c>
    </row>
    <row r="193" spans="1:20" s="182" customFormat="1" ht="24" x14ac:dyDescent="0.55000000000000004">
      <c r="A193" s="77">
        <v>188</v>
      </c>
      <c r="B193" s="179" t="s">
        <v>423</v>
      </c>
      <c r="C193" s="180" t="s">
        <v>234</v>
      </c>
      <c r="D193" s="180" t="s">
        <v>235</v>
      </c>
      <c r="E193" s="51">
        <v>27</v>
      </c>
      <c r="F193" s="51">
        <v>21</v>
      </c>
      <c r="G193" s="51">
        <v>15</v>
      </c>
      <c r="H193" s="51">
        <v>22</v>
      </c>
      <c r="I193" s="51">
        <v>2</v>
      </c>
      <c r="J193" s="51">
        <f t="shared" si="18"/>
        <v>20</v>
      </c>
      <c r="K193" s="181">
        <v>48</v>
      </c>
      <c r="L193" s="52">
        <f t="shared" si="19"/>
        <v>960</v>
      </c>
      <c r="M193" s="53">
        <v>20</v>
      </c>
      <c r="N193" s="52">
        <f t="shared" si="17"/>
        <v>960</v>
      </c>
      <c r="O193" s="53">
        <v>0</v>
      </c>
      <c r="P193" s="52">
        <f t="shared" si="13"/>
        <v>0</v>
      </c>
      <c r="Q193" s="53">
        <v>0</v>
      </c>
      <c r="R193" s="52">
        <f t="shared" si="14"/>
        <v>0</v>
      </c>
      <c r="S193" s="53">
        <v>0</v>
      </c>
      <c r="T193" s="52">
        <f t="shared" si="15"/>
        <v>0</v>
      </c>
    </row>
    <row r="194" spans="1:20" s="182" customFormat="1" ht="24" x14ac:dyDescent="0.55000000000000004">
      <c r="A194" s="77">
        <v>189</v>
      </c>
      <c r="B194" s="179" t="s">
        <v>424</v>
      </c>
      <c r="C194" s="180" t="s">
        <v>234</v>
      </c>
      <c r="D194" s="180" t="s">
        <v>235</v>
      </c>
      <c r="E194" s="51">
        <v>412</v>
      </c>
      <c r="F194" s="51">
        <v>303</v>
      </c>
      <c r="G194" s="51">
        <v>273</v>
      </c>
      <c r="H194" s="51">
        <v>474</v>
      </c>
      <c r="I194" s="51">
        <v>74</v>
      </c>
      <c r="J194" s="51">
        <f t="shared" si="18"/>
        <v>400</v>
      </c>
      <c r="K194" s="181">
        <v>48</v>
      </c>
      <c r="L194" s="52">
        <f t="shared" si="19"/>
        <v>19200</v>
      </c>
      <c r="M194" s="53">
        <v>100</v>
      </c>
      <c r="N194" s="52">
        <f t="shared" si="17"/>
        <v>4800</v>
      </c>
      <c r="O194" s="53">
        <v>100</v>
      </c>
      <c r="P194" s="52">
        <f t="shared" si="13"/>
        <v>4800</v>
      </c>
      <c r="Q194" s="53">
        <v>100</v>
      </c>
      <c r="R194" s="52">
        <f t="shared" si="14"/>
        <v>4800</v>
      </c>
      <c r="S194" s="53">
        <v>100</v>
      </c>
      <c r="T194" s="52">
        <f t="shared" si="15"/>
        <v>4800</v>
      </c>
    </row>
    <row r="195" spans="1:20" s="182" customFormat="1" ht="24" x14ac:dyDescent="0.55000000000000004">
      <c r="A195" s="77">
        <v>190</v>
      </c>
      <c r="B195" s="179" t="s">
        <v>425</v>
      </c>
      <c r="C195" s="180" t="s">
        <v>234</v>
      </c>
      <c r="D195" s="180" t="s">
        <v>235</v>
      </c>
      <c r="E195" s="51">
        <v>600</v>
      </c>
      <c r="F195" s="51">
        <v>770</v>
      </c>
      <c r="G195" s="51">
        <v>924</v>
      </c>
      <c r="H195" s="51">
        <v>1152</v>
      </c>
      <c r="I195" s="51">
        <v>24</v>
      </c>
      <c r="J195" s="51">
        <f t="shared" si="18"/>
        <v>1128</v>
      </c>
      <c r="K195" s="181">
        <v>190.64</v>
      </c>
      <c r="L195" s="52">
        <f t="shared" si="19"/>
        <v>215041.91999999998</v>
      </c>
      <c r="M195" s="53">
        <v>282</v>
      </c>
      <c r="N195" s="52">
        <f t="shared" si="17"/>
        <v>53760.479999999996</v>
      </c>
      <c r="O195" s="53">
        <v>282</v>
      </c>
      <c r="P195" s="52">
        <f t="shared" si="13"/>
        <v>53760.479999999996</v>
      </c>
      <c r="Q195" s="53">
        <v>282</v>
      </c>
      <c r="R195" s="52">
        <f t="shared" si="14"/>
        <v>53760.479999999996</v>
      </c>
      <c r="S195" s="53">
        <v>282</v>
      </c>
      <c r="T195" s="52">
        <f t="shared" si="15"/>
        <v>53760.479999999996</v>
      </c>
    </row>
    <row r="196" spans="1:20" s="182" customFormat="1" ht="24" x14ac:dyDescent="0.55000000000000004">
      <c r="A196" s="77">
        <v>191</v>
      </c>
      <c r="B196" s="179" t="s">
        <v>426</v>
      </c>
      <c r="C196" s="180" t="s">
        <v>234</v>
      </c>
      <c r="D196" s="180" t="s">
        <v>235</v>
      </c>
      <c r="E196" s="51">
        <v>133</v>
      </c>
      <c r="F196" s="51">
        <v>127</v>
      </c>
      <c r="G196" s="51">
        <v>147</v>
      </c>
      <c r="H196" s="51">
        <v>205</v>
      </c>
      <c r="I196" s="51">
        <v>5</v>
      </c>
      <c r="J196" s="51">
        <f t="shared" si="18"/>
        <v>200</v>
      </c>
      <c r="K196" s="181">
        <v>197.95</v>
      </c>
      <c r="L196" s="52">
        <f t="shared" si="19"/>
        <v>39590</v>
      </c>
      <c r="M196" s="53">
        <v>50</v>
      </c>
      <c r="N196" s="52">
        <f t="shared" si="17"/>
        <v>9897.5</v>
      </c>
      <c r="O196" s="53">
        <v>50</v>
      </c>
      <c r="P196" s="52">
        <f t="shared" si="13"/>
        <v>9897.5</v>
      </c>
      <c r="Q196" s="53">
        <v>50</v>
      </c>
      <c r="R196" s="52">
        <f t="shared" si="14"/>
        <v>9897.5</v>
      </c>
      <c r="S196" s="53">
        <v>50</v>
      </c>
      <c r="T196" s="52">
        <f t="shared" si="15"/>
        <v>9897.5</v>
      </c>
    </row>
    <row r="197" spans="1:20" s="182" customFormat="1" ht="24" x14ac:dyDescent="0.55000000000000004">
      <c r="A197" s="77">
        <v>192</v>
      </c>
      <c r="B197" s="179" t="s">
        <v>427</v>
      </c>
      <c r="C197" s="180" t="s">
        <v>234</v>
      </c>
      <c r="D197" s="180" t="s">
        <v>235</v>
      </c>
      <c r="E197" s="51">
        <v>663</v>
      </c>
      <c r="F197" s="51">
        <v>557</v>
      </c>
      <c r="G197" s="51">
        <v>497</v>
      </c>
      <c r="H197" s="51">
        <v>666</v>
      </c>
      <c r="I197" s="51">
        <v>66</v>
      </c>
      <c r="J197" s="51">
        <f t="shared" si="18"/>
        <v>600</v>
      </c>
      <c r="K197" s="181">
        <v>106.25</v>
      </c>
      <c r="L197" s="52">
        <f t="shared" si="19"/>
        <v>63750</v>
      </c>
      <c r="M197" s="53">
        <v>150</v>
      </c>
      <c r="N197" s="52">
        <f t="shared" si="17"/>
        <v>15937.5</v>
      </c>
      <c r="O197" s="53">
        <v>150</v>
      </c>
      <c r="P197" s="52">
        <f t="shared" si="13"/>
        <v>15937.5</v>
      </c>
      <c r="Q197" s="53">
        <v>150</v>
      </c>
      <c r="R197" s="52">
        <f t="shared" si="14"/>
        <v>15937.5</v>
      </c>
      <c r="S197" s="53">
        <v>150</v>
      </c>
      <c r="T197" s="52">
        <f t="shared" si="15"/>
        <v>15937.5</v>
      </c>
    </row>
    <row r="198" spans="1:20" s="182" customFormat="1" ht="24" x14ac:dyDescent="0.55000000000000004">
      <c r="A198" s="77">
        <v>193</v>
      </c>
      <c r="B198" s="179" t="s">
        <v>428</v>
      </c>
      <c r="C198" s="180" t="s">
        <v>234</v>
      </c>
      <c r="D198" s="180" t="s">
        <v>235</v>
      </c>
      <c r="E198" s="51">
        <v>385</v>
      </c>
      <c r="F198" s="51">
        <v>341</v>
      </c>
      <c r="G198" s="51">
        <v>337</v>
      </c>
      <c r="H198" s="51">
        <v>431</v>
      </c>
      <c r="I198" s="51">
        <v>31</v>
      </c>
      <c r="J198" s="51">
        <f t="shared" si="18"/>
        <v>400</v>
      </c>
      <c r="K198" s="181">
        <v>124</v>
      </c>
      <c r="L198" s="52">
        <f t="shared" si="19"/>
        <v>49600</v>
      </c>
      <c r="M198" s="53">
        <v>100</v>
      </c>
      <c r="N198" s="52">
        <f t="shared" si="17"/>
        <v>12400</v>
      </c>
      <c r="O198" s="53">
        <v>100</v>
      </c>
      <c r="P198" s="52">
        <f t="shared" si="13"/>
        <v>12400</v>
      </c>
      <c r="Q198" s="53">
        <v>100</v>
      </c>
      <c r="R198" s="52">
        <f t="shared" si="14"/>
        <v>12400</v>
      </c>
      <c r="S198" s="53">
        <v>100</v>
      </c>
      <c r="T198" s="52">
        <f t="shared" si="15"/>
        <v>12400</v>
      </c>
    </row>
    <row r="199" spans="1:20" s="182" customFormat="1" ht="24" x14ac:dyDescent="0.55000000000000004">
      <c r="A199" s="77">
        <v>194</v>
      </c>
      <c r="B199" s="179" t="s">
        <v>429</v>
      </c>
      <c r="C199" s="180" t="s">
        <v>430</v>
      </c>
      <c r="D199" s="180" t="s">
        <v>235</v>
      </c>
      <c r="E199" s="51">
        <v>197</v>
      </c>
      <c r="F199" s="51">
        <v>178</v>
      </c>
      <c r="G199" s="51">
        <v>215</v>
      </c>
      <c r="H199" s="51">
        <v>271</v>
      </c>
      <c r="I199" s="51">
        <v>21</v>
      </c>
      <c r="J199" s="51">
        <f t="shared" si="18"/>
        <v>250</v>
      </c>
      <c r="K199" s="181">
        <v>176.55</v>
      </c>
      <c r="L199" s="52">
        <f t="shared" si="19"/>
        <v>44137.5</v>
      </c>
      <c r="M199" s="53">
        <v>70</v>
      </c>
      <c r="N199" s="52">
        <f t="shared" si="17"/>
        <v>12358.5</v>
      </c>
      <c r="O199" s="53">
        <v>60</v>
      </c>
      <c r="P199" s="52">
        <f t="shared" ref="P199:P262" si="20">K199*O199</f>
        <v>10593</v>
      </c>
      <c r="Q199" s="53">
        <v>60</v>
      </c>
      <c r="R199" s="52">
        <f t="shared" ref="R199:R262" si="21">K199*Q199</f>
        <v>10593</v>
      </c>
      <c r="S199" s="53">
        <v>60</v>
      </c>
      <c r="T199" s="52">
        <f t="shared" ref="T199:T262" si="22">K199*S199</f>
        <v>10593</v>
      </c>
    </row>
    <row r="200" spans="1:20" s="182" customFormat="1" ht="24" x14ac:dyDescent="0.55000000000000004">
      <c r="A200" s="77">
        <v>195</v>
      </c>
      <c r="B200" s="179" t="s">
        <v>431</v>
      </c>
      <c r="C200" s="180" t="s">
        <v>430</v>
      </c>
      <c r="D200" s="180" t="s">
        <v>235</v>
      </c>
      <c r="E200" s="51">
        <v>65</v>
      </c>
      <c r="F200" s="51">
        <v>51</v>
      </c>
      <c r="G200" s="51">
        <v>57</v>
      </c>
      <c r="H200" s="51">
        <v>85</v>
      </c>
      <c r="I200" s="51">
        <v>15</v>
      </c>
      <c r="J200" s="51">
        <f t="shared" si="18"/>
        <v>70</v>
      </c>
      <c r="K200" s="181">
        <v>176.55</v>
      </c>
      <c r="L200" s="52">
        <f t="shared" si="19"/>
        <v>12358.5</v>
      </c>
      <c r="M200" s="53">
        <v>10</v>
      </c>
      <c r="N200" s="52">
        <f t="shared" si="17"/>
        <v>1765.5</v>
      </c>
      <c r="O200" s="53">
        <v>20</v>
      </c>
      <c r="P200" s="52">
        <f t="shared" si="20"/>
        <v>3531</v>
      </c>
      <c r="Q200" s="53">
        <v>20</v>
      </c>
      <c r="R200" s="52">
        <f t="shared" si="21"/>
        <v>3531</v>
      </c>
      <c r="S200" s="53">
        <v>20</v>
      </c>
      <c r="T200" s="52">
        <f t="shared" si="22"/>
        <v>3531</v>
      </c>
    </row>
    <row r="201" spans="1:20" s="182" customFormat="1" ht="24" x14ac:dyDescent="0.55000000000000004">
      <c r="A201" s="77">
        <v>196</v>
      </c>
      <c r="B201" s="179" t="s">
        <v>432</v>
      </c>
      <c r="C201" s="180" t="s">
        <v>283</v>
      </c>
      <c r="D201" s="180" t="s">
        <v>284</v>
      </c>
      <c r="E201" s="51">
        <v>0</v>
      </c>
      <c r="F201" s="51">
        <v>0</v>
      </c>
      <c r="G201" s="51">
        <v>0</v>
      </c>
      <c r="H201" s="51">
        <v>2</v>
      </c>
      <c r="I201" s="51">
        <v>2</v>
      </c>
      <c r="J201" s="51">
        <f t="shared" si="18"/>
        <v>0</v>
      </c>
      <c r="K201" s="181">
        <v>2200</v>
      </c>
      <c r="L201" s="52">
        <f t="shared" si="19"/>
        <v>0</v>
      </c>
      <c r="M201" s="53">
        <v>0</v>
      </c>
      <c r="N201" s="52">
        <f t="shared" si="17"/>
        <v>0</v>
      </c>
      <c r="O201" s="53">
        <v>0</v>
      </c>
      <c r="P201" s="52">
        <f t="shared" si="20"/>
        <v>0</v>
      </c>
      <c r="Q201" s="53">
        <v>0</v>
      </c>
      <c r="R201" s="52">
        <f t="shared" si="21"/>
        <v>0</v>
      </c>
      <c r="S201" s="53">
        <v>0</v>
      </c>
      <c r="T201" s="52">
        <f t="shared" si="22"/>
        <v>0</v>
      </c>
    </row>
    <row r="202" spans="1:20" s="182" customFormat="1" ht="24" x14ac:dyDescent="0.55000000000000004">
      <c r="A202" s="77">
        <v>197</v>
      </c>
      <c r="B202" s="179" t="s">
        <v>433</v>
      </c>
      <c r="C202" s="180" t="s">
        <v>283</v>
      </c>
      <c r="D202" s="180" t="s">
        <v>284</v>
      </c>
      <c r="E202" s="51">
        <v>4</v>
      </c>
      <c r="F202" s="51">
        <v>2</v>
      </c>
      <c r="G202" s="51">
        <v>2</v>
      </c>
      <c r="H202" s="51">
        <v>8</v>
      </c>
      <c r="I202" s="51">
        <v>0</v>
      </c>
      <c r="J202" s="51">
        <f t="shared" si="18"/>
        <v>8</v>
      </c>
      <c r="K202" s="181">
        <v>2200.9899999999998</v>
      </c>
      <c r="L202" s="52">
        <f t="shared" si="19"/>
        <v>17607.919999999998</v>
      </c>
      <c r="M202" s="53">
        <v>3</v>
      </c>
      <c r="N202" s="52">
        <f t="shared" si="17"/>
        <v>6602.9699999999993</v>
      </c>
      <c r="O202" s="53">
        <v>0</v>
      </c>
      <c r="P202" s="52">
        <f t="shared" si="20"/>
        <v>0</v>
      </c>
      <c r="Q202" s="53">
        <v>3</v>
      </c>
      <c r="R202" s="52">
        <f t="shared" si="21"/>
        <v>6602.9699999999993</v>
      </c>
      <c r="S202" s="53">
        <v>2</v>
      </c>
      <c r="T202" s="52">
        <f t="shared" si="22"/>
        <v>4401.9799999999996</v>
      </c>
    </row>
    <row r="203" spans="1:20" s="182" customFormat="1" ht="24" x14ac:dyDescent="0.55000000000000004">
      <c r="A203" s="77">
        <v>198</v>
      </c>
      <c r="B203" s="179" t="s">
        <v>434</v>
      </c>
      <c r="C203" s="180" t="s">
        <v>251</v>
      </c>
      <c r="D203" s="180" t="s">
        <v>242</v>
      </c>
      <c r="E203" s="51">
        <v>210</v>
      </c>
      <c r="F203" s="51">
        <v>155</v>
      </c>
      <c r="G203" s="51">
        <v>201</v>
      </c>
      <c r="H203" s="51">
        <v>309</v>
      </c>
      <c r="I203" s="51">
        <v>9</v>
      </c>
      <c r="J203" s="51">
        <f t="shared" si="18"/>
        <v>300</v>
      </c>
      <c r="K203" s="181">
        <v>9.5</v>
      </c>
      <c r="L203" s="52">
        <f t="shared" si="19"/>
        <v>2850</v>
      </c>
      <c r="M203" s="53">
        <v>120</v>
      </c>
      <c r="N203" s="52">
        <f t="shared" si="17"/>
        <v>1140</v>
      </c>
      <c r="O203" s="53">
        <v>80</v>
      </c>
      <c r="P203" s="52">
        <f t="shared" si="20"/>
        <v>760</v>
      </c>
      <c r="Q203" s="53">
        <v>0</v>
      </c>
      <c r="R203" s="52">
        <f t="shared" si="21"/>
        <v>0</v>
      </c>
      <c r="S203" s="53">
        <v>100</v>
      </c>
      <c r="T203" s="52">
        <f t="shared" si="22"/>
        <v>950</v>
      </c>
    </row>
    <row r="204" spans="1:20" s="182" customFormat="1" ht="24" x14ac:dyDescent="0.55000000000000004">
      <c r="A204" s="77">
        <v>199</v>
      </c>
      <c r="B204" s="179" t="s">
        <v>435</v>
      </c>
      <c r="C204" s="180" t="s">
        <v>251</v>
      </c>
      <c r="D204" s="180" t="s">
        <v>242</v>
      </c>
      <c r="E204" s="51">
        <v>60</v>
      </c>
      <c r="F204" s="51">
        <v>70</v>
      </c>
      <c r="G204" s="51">
        <v>90</v>
      </c>
      <c r="H204" s="51">
        <v>140</v>
      </c>
      <c r="I204" s="51">
        <v>110</v>
      </c>
      <c r="J204" s="51">
        <f t="shared" si="18"/>
        <v>30</v>
      </c>
      <c r="K204" s="181">
        <v>9.5</v>
      </c>
      <c r="L204" s="52">
        <f t="shared" si="19"/>
        <v>285</v>
      </c>
      <c r="M204" s="53">
        <v>0</v>
      </c>
      <c r="N204" s="52">
        <f t="shared" si="17"/>
        <v>0</v>
      </c>
      <c r="O204" s="53">
        <v>0</v>
      </c>
      <c r="P204" s="52">
        <f t="shared" si="20"/>
        <v>0</v>
      </c>
      <c r="Q204" s="53">
        <v>30</v>
      </c>
      <c r="R204" s="52">
        <f t="shared" si="21"/>
        <v>285</v>
      </c>
      <c r="S204" s="53">
        <v>0</v>
      </c>
      <c r="T204" s="52">
        <f t="shared" si="22"/>
        <v>0</v>
      </c>
    </row>
    <row r="205" spans="1:20" s="182" customFormat="1" ht="24" x14ac:dyDescent="0.55000000000000004">
      <c r="A205" s="77">
        <v>200</v>
      </c>
      <c r="B205" s="179" t="s">
        <v>436</v>
      </c>
      <c r="C205" s="180" t="s">
        <v>238</v>
      </c>
      <c r="D205" s="180" t="s">
        <v>270</v>
      </c>
      <c r="E205" s="51">
        <v>212</v>
      </c>
      <c r="F205" s="51">
        <v>248</v>
      </c>
      <c r="G205" s="51">
        <v>260</v>
      </c>
      <c r="H205" s="51">
        <v>360</v>
      </c>
      <c r="I205" s="51">
        <v>0</v>
      </c>
      <c r="J205" s="51">
        <f t="shared" si="18"/>
        <v>360</v>
      </c>
      <c r="K205" s="181">
        <v>171.2</v>
      </c>
      <c r="L205" s="52">
        <f t="shared" si="19"/>
        <v>61631.999999999993</v>
      </c>
      <c r="M205" s="53">
        <v>100</v>
      </c>
      <c r="N205" s="52">
        <f t="shared" si="17"/>
        <v>17120</v>
      </c>
      <c r="O205" s="53">
        <v>80</v>
      </c>
      <c r="P205" s="52">
        <f t="shared" si="20"/>
        <v>13696</v>
      </c>
      <c r="Q205" s="53">
        <v>80</v>
      </c>
      <c r="R205" s="52">
        <f t="shared" si="21"/>
        <v>13696</v>
      </c>
      <c r="S205" s="53">
        <v>100</v>
      </c>
      <c r="T205" s="52">
        <f t="shared" si="22"/>
        <v>17120</v>
      </c>
    </row>
    <row r="206" spans="1:20" s="182" customFormat="1" ht="24" x14ac:dyDescent="0.55000000000000004">
      <c r="A206" s="77">
        <v>201</v>
      </c>
      <c r="B206" s="179" t="s">
        <v>437</v>
      </c>
      <c r="C206" s="180" t="s">
        <v>292</v>
      </c>
      <c r="D206" s="180" t="s">
        <v>284</v>
      </c>
      <c r="E206" s="51">
        <v>0</v>
      </c>
      <c r="F206" s="51">
        <v>2</v>
      </c>
      <c r="G206" s="51">
        <v>1</v>
      </c>
      <c r="H206" s="51">
        <v>10</v>
      </c>
      <c r="I206" s="51">
        <v>4</v>
      </c>
      <c r="J206" s="51">
        <f t="shared" si="18"/>
        <v>6</v>
      </c>
      <c r="K206" s="181">
        <v>428</v>
      </c>
      <c r="L206" s="52">
        <f t="shared" si="19"/>
        <v>2568</v>
      </c>
      <c r="M206" s="53">
        <v>0</v>
      </c>
      <c r="N206" s="52">
        <f t="shared" si="17"/>
        <v>0</v>
      </c>
      <c r="O206" s="53">
        <v>4</v>
      </c>
      <c r="P206" s="52">
        <f t="shared" si="20"/>
        <v>1712</v>
      </c>
      <c r="Q206" s="53">
        <v>2</v>
      </c>
      <c r="R206" s="52">
        <f t="shared" si="21"/>
        <v>856</v>
      </c>
      <c r="S206" s="53">
        <v>0</v>
      </c>
      <c r="T206" s="52">
        <f t="shared" si="22"/>
        <v>0</v>
      </c>
    </row>
    <row r="207" spans="1:20" s="182" customFormat="1" ht="24" x14ac:dyDescent="0.55000000000000004">
      <c r="A207" s="77">
        <v>202</v>
      </c>
      <c r="B207" s="179" t="s">
        <v>438</v>
      </c>
      <c r="C207" s="180" t="s">
        <v>292</v>
      </c>
      <c r="D207" s="180" t="s">
        <v>284</v>
      </c>
      <c r="E207" s="51">
        <v>10</v>
      </c>
      <c r="F207" s="51">
        <v>4</v>
      </c>
      <c r="G207" s="51">
        <v>5</v>
      </c>
      <c r="H207" s="51">
        <v>10</v>
      </c>
      <c r="I207" s="51">
        <v>0</v>
      </c>
      <c r="J207" s="51">
        <f t="shared" si="18"/>
        <v>10</v>
      </c>
      <c r="K207" s="181">
        <v>535</v>
      </c>
      <c r="L207" s="52">
        <f t="shared" si="19"/>
        <v>5350</v>
      </c>
      <c r="M207" s="53">
        <v>5</v>
      </c>
      <c r="N207" s="52">
        <f t="shared" ref="N207:N270" si="23">K207*M207</f>
        <v>2675</v>
      </c>
      <c r="O207" s="53">
        <v>0</v>
      </c>
      <c r="P207" s="52">
        <f t="shared" si="20"/>
        <v>0</v>
      </c>
      <c r="Q207" s="53">
        <v>5</v>
      </c>
      <c r="R207" s="52">
        <f t="shared" si="21"/>
        <v>2675</v>
      </c>
      <c r="S207" s="53">
        <v>0</v>
      </c>
      <c r="T207" s="52">
        <f t="shared" si="22"/>
        <v>0</v>
      </c>
    </row>
    <row r="208" spans="1:20" s="182" customFormat="1" ht="24" x14ac:dyDescent="0.55000000000000004">
      <c r="A208" s="77">
        <v>203</v>
      </c>
      <c r="B208" s="179" t="s">
        <v>439</v>
      </c>
      <c r="C208" s="180" t="s">
        <v>292</v>
      </c>
      <c r="D208" s="180" t="s">
        <v>284</v>
      </c>
      <c r="E208" s="51">
        <v>2</v>
      </c>
      <c r="F208" s="51">
        <v>1</v>
      </c>
      <c r="G208" s="51">
        <v>2</v>
      </c>
      <c r="H208" s="51">
        <v>4</v>
      </c>
      <c r="I208" s="51">
        <v>2</v>
      </c>
      <c r="J208" s="51">
        <f t="shared" si="18"/>
        <v>2</v>
      </c>
      <c r="K208" s="181">
        <v>642</v>
      </c>
      <c r="L208" s="52">
        <f t="shared" si="19"/>
        <v>1284</v>
      </c>
      <c r="M208" s="53">
        <v>0</v>
      </c>
      <c r="N208" s="52">
        <f t="shared" si="23"/>
        <v>0</v>
      </c>
      <c r="O208" s="53">
        <v>2</v>
      </c>
      <c r="P208" s="52">
        <f t="shared" si="20"/>
        <v>1284</v>
      </c>
      <c r="Q208" s="53">
        <v>0</v>
      </c>
      <c r="R208" s="52">
        <f t="shared" si="21"/>
        <v>0</v>
      </c>
      <c r="S208" s="53">
        <v>0</v>
      </c>
      <c r="T208" s="52">
        <f t="shared" si="22"/>
        <v>0</v>
      </c>
    </row>
    <row r="209" spans="1:20" s="182" customFormat="1" ht="24" x14ac:dyDescent="0.55000000000000004">
      <c r="A209" s="77">
        <v>204</v>
      </c>
      <c r="B209" s="179" t="s">
        <v>440</v>
      </c>
      <c r="C209" s="180" t="s">
        <v>283</v>
      </c>
      <c r="D209" s="180" t="s">
        <v>284</v>
      </c>
      <c r="E209" s="51">
        <v>1</v>
      </c>
      <c r="F209" s="51">
        <v>3</v>
      </c>
      <c r="G209" s="51">
        <v>0</v>
      </c>
      <c r="H209" s="51">
        <v>6</v>
      </c>
      <c r="I209" s="51">
        <v>2</v>
      </c>
      <c r="J209" s="51">
        <f t="shared" si="18"/>
        <v>4</v>
      </c>
      <c r="K209" s="181">
        <v>214</v>
      </c>
      <c r="L209" s="52">
        <f t="shared" si="19"/>
        <v>856</v>
      </c>
      <c r="M209" s="53">
        <v>0</v>
      </c>
      <c r="N209" s="52">
        <f t="shared" si="23"/>
        <v>0</v>
      </c>
      <c r="O209" s="53">
        <v>2</v>
      </c>
      <c r="P209" s="52">
        <f t="shared" si="20"/>
        <v>428</v>
      </c>
      <c r="Q209" s="53">
        <v>0</v>
      </c>
      <c r="R209" s="52">
        <f t="shared" si="21"/>
        <v>0</v>
      </c>
      <c r="S209" s="53">
        <v>2</v>
      </c>
      <c r="T209" s="52">
        <f t="shared" si="22"/>
        <v>428</v>
      </c>
    </row>
    <row r="210" spans="1:20" s="182" customFormat="1" ht="24" x14ac:dyDescent="0.55000000000000004">
      <c r="A210" s="77">
        <v>205</v>
      </c>
      <c r="B210" s="179" t="s">
        <v>441</v>
      </c>
      <c r="C210" s="180" t="s">
        <v>283</v>
      </c>
      <c r="D210" s="180" t="s">
        <v>284</v>
      </c>
      <c r="E210" s="51">
        <v>3</v>
      </c>
      <c r="F210" s="51">
        <v>3</v>
      </c>
      <c r="G210" s="51">
        <v>3</v>
      </c>
      <c r="H210" s="51">
        <v>6</v>
      </c>
      <c r="I210" s="51">
        <v>0</v>
      </c>
      <c r="J210" s="51">
        <f t="shared" si="18"/>
        <v>6</v>
      </c>
      <c r="K210" s="181">
        <v>267</v>
      </c>
      <c r="L210" s="52">
        <f t="shared" si="19"/>
        <v>1602</v>
      </c>
      <c r="M210" s="53">
        <v>3</v>
      </c>
      <c r="N210" s="52">
        <f t="shared" si="23"/>
        <v>801</v>
      </c>
      <c r="O210" s="53">
        <v>0</v>
      </c>
      <c r="P210" s="52">
        <f t="shared" si="20"/>
        <v>0</v>
      </c>
      <c r="Q210" s="53">
        <v>0</v>
      </c>
      <c r="R210" s="52">
        <f t="shared" si="21"/>
        <v>0</v>
      </c>
      <c r="S210" s="53">
        <v>3</v>
      </c>
      <c r="T210" s="52">
        <f t="shared" si="22"/>
        <v>801</v>
      </c>
    </row>
    <row r="211" spans="1:20" s="182" customFormat="1" ht="24" x14ac:dyDescent="0.55000000000000004">
      <c r="A211" s="77">
        <v>206</v>
      </c>
      <c r="B211" s="179" t="s">
        <v>442</v>
      </c>
      <c r="C211" s="180" t="s">
        <v>283</v>
      </c>
      <c r="D211" s="180" t="s">
        <v>284</v>
      </c>
      <c r="E211" s="51">
        <v>2</v>
      </c>
      <c r="F211" s="51">
        <v>2</v>
      </c>
      <c r="G211" s="51">
        <v>1</v>
      </c>
      <c r="H211" s="51">
        <v>3</v>
      </c>
      <c r="I211" s="51">
        <v>0</v>
      </c>
      <c r="J211" s="51">
        <f t="shared" si="18"/>
        <v>3</v>
      </c>
      <c r="K211" s="181">
        <v>385.2</v>
      </c>
      <c r="L211" s="52">
        <f t="shared" si="19"/>
        <v>1155.5999999999999</v>
      </c>
      <c r="M211" s="53">
        <v>3</v>
      </c>
      <c r="N211" s="52">
        <f t="shared" si="23"/>
        <v>1155.5999999999999</v>
      </c>
      <c r="O211" s="53">
        <v>0</v>
      </c>
      <c r="P211" s="52">
        <f t="shared" si="20"/>
        <v>0</v>
      </c>
      <c r="Q211" s="53">
        <v>0</v>
      </c>
      <c r="R211" s="52">
        <f t="shared" si="21"/>
        <v>0</v>
      </c>
      <c r="S211" s="53">
        <v>0</v>
      </c>
      <c r="T211" s="52">
        <f t="shared" si="22"/>
        <v>0</v>
      </c>
    </row>
    <row r="212" spans="1:20" s="182" customFormat="1" ht="24" x14ac:dyDescent="0.55000000000000004">
      <c r="A212" s="77">
        <v>207</v>
      </c>
      <c r="B212" s="179" t="s">
        <v>443</v>
      </c>
      <c r="C212" s="180" t="s">
        <v>234</v>
      </c>
      <c r="D212" s="180" t="s">
        <v>235</v>
      </c>
      <c r="E212" s="51">
        <v>126</v>
      </c>
      <c r="F212" s="51">
        <v>112</v>
      </c>
      <c r="G212" s="51">
        <v>121</v>
      </c>
      <c r="H212" s="51">
        <v>181</v>
      </c>
      <c r="I212" s="51">
        <v>31</v>
      </c>
      <c r="J212" s="51">
        <f t="shared" si="18"/>
        <v>150</v>
      </c>
      <c r="K212" s="181">
        <v>42</v>
      </c>
      <c r="L212" s="52">
        <f t="shared" si="19"/>
        <v>6300</v>
      </c>
      <c r="M212" s="53">
        <v>50</v>
      </c>
      <c r="N212" s="52">
        <f t="shared" si="23"/>
        <v>2100</v>
      </c>
      <c r="O212" s="53">
        <v>0</v>
      </c>
      <c r="P212" s="52">
        <f t="shared" si="20"/>
        <v>0</v>
      </c>
      <c r="Q212" s="53">
        <v>50</v>
      </c>
      <c r="R212" s="52">
        <f t="shared" si="21"/>
        <v>2100</v>
      </c>
      <c r="S212" s="53">
        <v>50</v>
      </c>
      <c r="T212" s="52">
        <f t="shared" si="22"/>
        <v>2100</v>
      </c>
    </row>
    <row r="213" spans="1:20" s="182" customFormat="1" ht="24" x14ac:dyDescent="0.55000000000000004">
      <c r="A213" s="77">
        <v>208</v>
      </c>
      <c r="B213" s="179" t="s">
        <v>444</v>
      </c>
      <c r="C213" s="180" t="s">
        <v>238</v>
      </c>
      <c r="D213" s="180" t="s">
        <v>270</v>
      </c>
      <c r="E213" s="51">
        <v>15660</v>
      </c>
      <c r="F213" s="51">
        <v>13260</v>
      </c>
      <c r="G213" s="51">
        <v>14110</v>
      </c>
      <c r="H213" s="51">
        <v>20990</v>
      </c>
      <c r="I213" s="51">
        <v>990</v>
      </c>
      <c r="J213" s="51">
        <f t="shared" si="18"/>
        <v>20000</v>
      </c>
      <c r="K213" s="181">
        <v>8.56</v>
      </c>
      <c r="L213" s="52">
        <f t="shared" si="19"/>
        <v>171200</v>
      </c>
      <c r="M213" s="53">
        <v>5000</v>
      </c>
      <c r="N213" s="52">
        <f t="shared" si="23"/>
        <v>42800</v>
      </c>
      <c r="O213" s="53">
        <v>5000</v>
      </c>
      <c r="P213" s="52">
        <f t="shared" si="20"/>
        <v>42800</v>
      </c>
      <c r="Q213" s="53">
        <v>5000</v>
      </c>
      <c r="R213" s="52">
        <f t="shared" si="21"/>
        <v>42800</v>
      </c>
      <c r="S213" s="53">
        <v>5000</v>
      </c>
      <c r="T213" s="52">
        <f t="shared" si="22"/>
        <v>42800</v>
      </c>
    </row>
    <row r="214" spans="1:20" s="182" customFormat="1" ht="24" x14ac:dyDescent="0.55000000000000004">
      <c r="A214" s="77">
        <v>209</v>
      </c>
      <c r="B214" s="179" t="s">
        <v>445</v>
      </c>
      <c r="C214" s="180" t="s">
        <v>238</v>
      </c>
      <c r="D214" s="180" t="s">
        <v>270</v>
      </c>
      <c r="E214" s="51">
        <v>0</v>
      </c>
      <c r="F214" s="51">
        <v>0</v>
      </c>
      <c r="G214" s="51">
        <v>0</v>
      </c>
      <c r="H214" s="51">
        <v>100</v>
      </c>
      <c r="I214" s="51">
        <v>0</v>
      </c>
      <c r="J214" s="51">
        <f t="shared" si="18"/>
        <v>100</v>
      </c>
      <c r="K214" s="181">
        <v>8.75</v>
      </c>
      <c r="L214" s="52">
        <f t="shared" si="19"/>
        <v>875</v>
      </c>
      <c r="M214" s="53">
        <v>0</v>
      </c>
      <c r="N214" s="52">
        <f t="shared" si="23"/>
        <v>0</v>
      </c>
      <c r="O214" s="53">
        <v>100</v>
      </c>
      <c r="P214" s="52">
        <f t="shared" si="20"/>
        <v>875</v>
      </c>
      <c r="Q214" s="53">
        <v>0</v>
      </c>
      <c r="R214" s="52">
        <f t="shared" si="21"/>
        <v>0</v>
      </c>
      <c r="S214" s="53">
        <v>0</v>
      </c>
      <c r="T214" s="52">
        <f t="shared" si="22"/>
        <v>0</v>
      </c>
    </row>
    <row r="215" spans="1:20" s="182" customFormat="1" ht="24" x14ac:dyDescent="0.55000000000000004">
      <c r="A215" s="77">
        <v>210</v>
      </c>
      <c r="B215" s="179" t="s">
        <v>446</v>
      </c>
      <c r="C215" s="180" t="s">
        <v>238</v>
      </c>
      <c r="D215" s="180" t="s">
        <v>270</v>
      </c>
      <c r="E215" s="51">
        <v>1350</v>
      </c>
      <c r="F215" s="51">
        <v>1650</v>
      </c>
      <c r="G215" s="51">
        <v>1500</v>
      </c>
      <c r="H215" s="51">
        <v>2200</v>
      </c>
      <c r="I215" s="51">
        <v>200</v>
      </c>
      <c r="J215" s="51">
        <f t="shared" si="18"/>
        <v>2000</v>
      </c>
      <c r="K215" s="181">
        <v>12.84</v>
      </c>
      <c r="L215" s="52">
        <f t="shared" si="19"/>
        <v>25680</v>
      </c>
      <c r="M215" s="53">
        <v>500</v>
      </c>
      <c r="N215" s="52">
        <f t="shared" si="23"/>
        <v>6420</v>
      </c>
      <c r="O215" s="53">
        <v>500</v>
      </c>
      <c r="P215" s="52">
        <f t="shared" si="20"/>
        <v>6420</v>
      </c>
      <c r="Q215" s="53">
        <v>500</v>
      </c>
      <c r="R215" s="52">
        <f t="shared" si="21"/>
        <v>6420</v>
      </c>
      <c r="S215" s="53">
        <v>500</v>
      </c>
      <c r="T215" s="52">
        <f t="shared" si="22"/>
        <v>6420</v>
      </c>
    </row>
    <row r="216" spans="1:20" s="182" customFormat="1" ht="24" x14ac:dyDescent="0.55000000000000004">
      <c r="A216" s="77">
        <v>211</v>
      </c>
      <c r="B216" s="179" t="s">
        <v>447</v>
      </c>
      <c r="C216" s="180" t="s">
        <v>251</v>
      </c>
      <c r="D216" s="180" t="s">
        <v>242</v>
      </c>
      <c r="E216" s="51">
        <v>645</v>
      </c>
      <c r="F216" s="51">
        <v>900</v>
      </c>
      <c r="G216" s="51">
        <v>800</v>
      </c>
      <c r="H216" s="51">
        <v>1500</v>
      </c>
      <c r="I216" s="51">
        <v>0</v>
      </c>
      <c r="J216" s="51">
        <f t="shared" si="18"/>
        <v>1500</v>
      </c>
      <c r="K216" s="181">
        <v>8</v>
      </c>
      <c r="L216" s="52">
        <f t="shared" si="19"/>
        <v>12000</v>
      </c>
      <c r="M216" s="53">
        <v>500</v>
      </c>
      <c r="N216" s="52">
        <f t="shared" si="23"/>
        <v>4000</v>
      </c>
      <c r="O216" s="53">
        <v>200</v>
      </c>
      <c r="P216" s="52">
        <f t="shared" si="20"/>
        <v>1600</v>
      </c>
      <c r="Q216" s="53">
        <v>300</v>
      </c>
      <c r="R216" s="52">
        <f t="shared" si="21"/>
        <v>2400</v>
      </c>
      <c r="S216" s="53">
        <v>500</v>
      </c>
      <c r="T216" s="52">
        <f t="shared" si="22"/>
        <v>4000</v>
      </c>
    </row>
    <row r="217" spans="1:20" s="182" customFormat="1" ht="24" x14ac:dyDescent="0.55000000000000004">
      <c r="A217" s="77">
        <v>212</v>
      </c>
      <c r="B217" s="179" t="s">
        <v>448</v>
      </c>
      <c r="C217" s="180" t="s">
        <v>238</v>
      </c>
      <c r="D217" s="180" t="s">
        <v>270</v>
      </c>
      <c r="E217" s="51">
        <v>842</v>
      </c>
      <c r="F217" s="51">
        <v>743</v>
      </c>
      <c r="G217" s="51">
        <v>786</v>
      </c>
      <c r="H217" s="51">
        <v>1232</v>
      </c>
      <c r="I217" s="51">
        <v>232</v>
      </c>
      <c r="J217" s="51">
        <f t="shared" si="18"/>
        <v>1000</v>
      </c>
      <c r="K217" s="181">
        <v>14</v>
      </c>
      <c r="L217" s="52">
        <f t="shared" si="19"/>
        <v>14000</v>
      </c>
      <c r="M217" s="53">
        <v>250</v>
      </c>
      <c r="N217" s="52">
        <f t="shared" si="23"/>
        <v>3500</v>
      </c>
      <c r="O217" s="53">
        <v>250</v>
      </c>
      <c r="P217" s="52">
        <f t="shared" si="20"/>
        <v>3500</v>
      </c>
      <c r="Q217" s="53">
        <v>250</v>
      </c>
      <c r="R217" s="52">
        <f t="shared" si="21"/>
        <v>3500</v>
      </c>
      <c r="S217" s="53">
        <v>250</v>
      </c>
      <c r="T217" s="52">
        <f t="shared" si="22"/>
        <v>3500</v>
      </c>
    </row>
    <row r="218" spans="1:20" s="182" customFormat="1" ht="24" x14ac:dyDescent="0.55000000000000004">
      <c r="A218" s="77">
        <v>213</v>
      </c>
      <c r="B218" s="179" t="s">
        <v>449</v>
      </c>
      <c r="C218" s="180" t="s">
        <v>255</v>
      </c>
      <c r="D218" s="180" t="s">
        <v>235</v>
      </c>
      <c r="E218" s="51">
        <v>0</v>
      </c>
      <c r="F218" s="51">
        <v>0</v>
      </c>
      <c r="G218" s="51">
        <v>2</v>
      </c>
      <c r="H218" s="51">
        <v>4</v>
      </c>
      <c r="I218" s="51">
        <v>0</v>
      </c>
      <c r="J218" s="51">
        <f>H218-I218</f>
        <v>4</v>
      </c>
      <c r="K218" s="181">
        <v>700</v>
      </c>
      <c r="L218" s="52">
        <f>J218*K218</f>
        <v>2800</v>
      </c>
      <c r="M218" s="53">
        <v>2</v>
      </c>
      <c r="N218" s="52">
        <f t="shared" si="23"/>
        <v>1400</v>
      </c>
      <c r="O218" s="53">
        <v>0</v>
      </c>
      <c r="P218" s="52">
        <f t="shared" si="20"/>
        <v>0</v>
      </c>
      <c r="Q218" s="53">
        <v>2</v>
      </c>
      <c r="R218" s="52">
        <f t="shared" si="21"/>
        <v>1400</v>
      </c>
      <c r="S218" s="53">
        <v>0</v>
      </c>
      <c r="T218" s="52">
        <f t="shared" si="22"/>
        <v>0</v>
      </c>
    </row>
    <row r="219" spans="1:20" s="182" customFormat="1" ht="24" x14ac:dyDescent="0.55000000000000004">
      <c r="A219" s="77">
        <v>214</v>
      </c>
      <c r="B219" s="179" t="s">
        <v>450</v>
      </c>
      <c r="C219" s="180" t="s">
        <v>255</v>
      </c>
      <c r="D219" s="180" t="s">
        <v>235</v>
      </c>
      <c r="E219" s="51">
        <v>20</v>
      </c>
      <c r="F219" s="51">
        <v>20</v>
      </c>
      <c r="G219" s="51">
        <v>25</v>
      </c>
      <c r="H219" s="51">
        <v>36</v>
      </c>
      <c r="I219" s="51">
        <v>16</v>
      </c>
      <c r="J219" s="51">
        <f t="shared" si="18"/>
        <v>20</v>
      </c>
      <c r="K219" s="181">
        <v>438.7</v>
      </c>
      <c r="L219" s="52">
        <f t="shared" si="19"/>
        <v>8774</v>
      </c>
      <c r="M219" s="53">
        <v>0</v>
      </c>
      <c r="N219" s="52">
        <f t="shared" si="23"/>
        <v>0</v>
      </c>
      <c r="O219" s="53">
        <v>10</v>
      </c>
      <c r="P219" s="52">
        <f t="shared" si="20"/>
        <v>4387</v>
      </c>
      <c r="Q219" s="53">
        <v>0</v>
      </c>
      <c r="R219" s="52">
        <f t="shared" si="21"/>
        <v>0</v>
      </c>
      <c r="S219" s="53">
        <v>10</v>
      </c>
      <c r="T219" s="52">
        <f t="shared" si="22"/>
        <v>4387</v>
      </c>
    </row>
    <row r="220" spans="1:20" s="182" customFormat="1" ht="24" x14ac:dyDescent="0.55000000000000004">
      <c r="A220" s="77">
        <v>215</v>
      </c>
      <c r="B220" s="179" t="s">
        <v>451</v>
      </c>
      <c r="C220" s="180" t="s">
        <v>255</v>
      </c>
      <c r="D220" s="180" t="s">
        <v>235</v>
      </c>
      <c r="E220" s="51">
        <v>28</v>
      </c>
      <c r="F220" s="51">
        <v>29</v>
      </c>
      <c r="G220" s="51">
        <v>26</v>
      </c>
      <c r="H220" s="51">
        <v>42</v>
      </c>
      <c r="I220" s="51">
        <v>2</v>
      </c>
      <c r="J220" s="51">
        <f t="shared" si="18"/>
        <v>40</v>
      </c>
      <c r="K220" s="181">
        <v>438.7</v>
      </c>
      <c r="L220" s="52">
        <f t="shared" si="19"/>
        <v>17548</v>
      </c>
      <c r="M220" s="53">
        <v>20</v>
      </c>
      <c r="N220" s="52">
        <f t="shared" si="23"/>
        <v>8774</v>
      </c>
      <c r="O220" s="53">
        <v>0</v>
      </c>
      <c r="P220" s="52">
        <f t="shared" si="20"/>
        <v>0</v>
      </c>
      <c r="Q220" s="53">
        <v>20</v>
      </c>
      <c r="R220" s="52">
        <f t="shared" si="21"/>
        <v>8774</v>
      </c>
      <c r="S220" s="53">
        <v>0</v>
      </c>
      <c r="T220" s="52">
        <f t="shared" si="22"/>
        <v>0</v>
      </c>
    </row>
    <row r="221" spans="1:20" s="182" customFormat="1" ht="24" x14ac:dyDescent="0.55000000000000004">
      <c r="A221" s="77">
        <v>216</v>
      </c>
      <c r="B221" s="179" t="s">
        <v>452</v>
      </c>
      <c r="C221" s="180" t="s">
        <v>255</v>
      </c>
      <c r="D221" s="180" t="s">
        <v>235</v>
      </c>
      <c r="E221" s="51">
        <v>154</v>
      </c>
      <c r="F221" s="51">
        <v>139</v>
      </c>
      <c r="G221" s="51">
        <v>136</v>
      </c>
      <c r="H221" s="51">
        <v>179</v>
      </c>
      <c r="I221" s="51">
        <v>19</v>
      </c>
      <c r="J221" s="51">
        <f t="shared" si="18"/>
        <v>160</v>
      </c>
      <c r="K221" s="181">
        <v>425</v>
      </c>
      <c r="L221" s="52">
        <f t="shared" si="19"/>
        <v>68000</v>
      </c>
      <c r="M221" s="53">
        <v>40</v>
      </c>
      <c r="N221" s="52">
        <f t="shared" si="23"/>
        <v>17000</v>
      </c>
      <c r="O221" s="53">
        <v>40</v>
      </c>
      <c r="P221" s="52">
        <f t="shared" si="20"/>
        <v>17000</v>
      </c>
      <c r="Q221" s="53">
        <v>40</v>
      </c>
      <c r="R221" s="52">
        <f t="shared" si="21"/>
        <v>17000</v>
      </c>
      <c r="S221" s="53">
        <v>40</v>
      </c>
      <c r="T221" s="52">
        <f t="shared" si="22"/>
        <v>17000</v>
      </c>
    </row>
    <row r="222" spans="1:20" s="182" customFormat="1" ht="24" x14ac:dyDescent="0.55000000000000004">
      <c r="A222" s="77">
        <v>217</v>
      </c>
      <c r="B222" s="179" t="s">
        <v>453</v>
      </c>
      <c r="C222" s="180" t="s">
        <v>255</v>
      </c>
      <c r="D222" s="180" t="s">
        <v>235</v>
      </c>
      <c r="E222" s="51">
        <v>165</v>
      </c>
      <c r="F222" s="51">
        <v>161</v>
      </c>
      <c r="G222" s="51">
        <v>150</v>
      </c>
      <c r="H222" s="51">
        <v>200</v>
      </c>
      <c r="I222" s="51">
        <v>0</v>
      </c>
      <c r="J222" s="51">
        <f t="shared" si="18"/>
        <v>200</v>
      </c>
      <c r="K222" s="181">
        <v>425</v>
      </c>
      <c r="L222" s="52">
        <f t="shared" si="19"/>
        <v>85000</v>
      </c>
      <c r="M222" s="53">
        <v>50</v>
      </c>
      <c r="N222" s="52">
        <f t="shared" si="23"/>
        <v>21250</v>
      </c>
      <c r="O222" s="53">
        <v>50</v>
      </c>
      <c r="P222" s="52">
        <f t="shared" si="20"/>
        <v>21250</v>
      </c>
      <c r="Q222" s="53">
        <v>50</v>
      </c>
      <c r="R222" s="52">
        <f t="shared" si="21"/>
        <v>21250</v>
      </c>
      <c r="S222" s="53">
        <v>50</v>
      </c>
      <c r="T222" s="52">
        <f t="shared" si="22"/>
        <v>21250</v>
      </c>
    </row>
    <row r="223" spans="1:20" s="182" customFormat="1" ht="24" x14ac:dyDescent="0.55000000000000004">
      <c r="A223" s="77">
        <v>218</v>
      </c>
      <c r="B223" s="179" t="s">
        <v>454</v>
      </c>
      <c r="C223" s="180" t="s">
        <v>268</v>
      </c>
      <c r="D223" s="180" t="s">
        <v>248</v>
      </c>
      <c r="E223" s="51">
        <v>57</v>
      </c>
      <c r="F223" s="51">
        <v>22</v>
      </c>
      <c r="G223" s="51">
        <v>25</v>
      </c>
      <c r="H223" s="51">
        <v>66</v>
      </c>
      <c r="I223" s="51">
        <v>6</v>
      </c>
      <c r="J223" s="51">
        <f t="shared" si="18"/>
        <v>60</v>
      </c>
      <c r="K223" s="181">
        <v>8.5</v>
      </c>
      <c r="L223" s="52">
        <f t="shared" si="19"/>
        <v>510</v>
      </c>
      <c r="M223" s="53">
        <v>20</v>
      </c>
      <c r="N223" s="52">
        <f t="shared" si="23"/>
        <v>170</v>
      </c>
      <c r="O223" s="53">
        <v>20</v>
      </c>
      <c r="P223" s="52">
        <f t="shared" si="20"/>
        <v>170</v>
      </c>
      <c r="Q223" s="53">
        <v>0</v>
      </c>
      <c r="R223" s="52">
        <f t="shared" si="21"/>
        <v>0</v>
      </c>
      <c r="S223" s="53">
        <v>20</v>
      </c>
      <c r="T223" s="52">
        <f t="shared" si="22"/>
        <v>170</v>
      </c>
    </row>
    <row r="224" spans="1:20" s="182" customFormat="1" ht="24" x14ac:dyDescent="0.55000000000000004">
      <c r="A224" s="77">
        <v>219</v>
      </c>
      <c r="B224" s="179" t="s">
        <v>455</v>
      </c>
      <c r="C224" s="180" t="s">
        <v>268</v>
      </c>
      <c r="D224" s="180" t="s">
        <v>248</v>
      </c>
      <c r="E224" s="51">
        <v>69</v>
      </c>
      <c r="F224" s="51">
        <v>41</v>
      </c>
      <c r="G224" s="51">
        <v>52</v>
      </c>
      <c r="H224" s="51">
        <v>87</v>
      </c>
      <c r="I224" s="51">
        <v>7</v>
      </c>
      <c r="J224" s="51">
        <f t="shared" si="18"/>
        <v>80</v>
      </c>
      <c r="K224" s="181">
        <v>8.5</v>
      </c>
      <c r="L224" s="52">
        <f t="shared" si="19"/>
        <v>680</v>
      </c>
      <c r="M224" s="53">
        <v>20</v>
      </c>
      <c r="N224" s="52">
        <f t="shared" si="23"/>
        <v>170</v>
      </c>
      <c r="O224" s="53">
        <v>20</v>
      </c>
      <c r="P224" s="52">
        <f t="shared" si="20"/>
        <v>170</v>
      </c>
      <c r="Q224" s="53">
        <v>20</v>
      </c>
      <c r="R224" s="52">
        <f t="shared" si="21"/>
        <v>170</v>
      </c>
      <c r="S224" s="53">
        <v>20</v>
      </c>
      <c r="T224" s="52">
        <f t="shared" si="22"/>
        <v>170</v>
      </c>
    </row>
    <row r="225" spans="1:20" s="182" customFormat="1" ht="24" x14ac:dyDescent="0.55000000000000004">
      <c r="A225" s="77">
        <v>220</v>
      </c>
      <c r="B225" s="179" t="s">
        <v>456</v>
      </c>
      <c r="C225" s="180" t="s">
        <v>268</v>
      </c>
      <c r="D225" s="180" t="s">
        <v>248</v>
      </c>
      <c r="E225" s="51">
        <v>39</v>
      </c>
      <c r="F225" s="51">
        <v>39</v>
      </c>
      <c r="G225" s="51">
        <v>42</v>
      </c>
      <c r="H225" s="51">
        <v>79</v>
      </c>
      <c r="I225" s="51">
        <v>19</v>
      </c>
      <c r="J225" s="51">
        <f t="shared" si="18"/>
        <v>60</v>
      </c>
      <c r="K225" s="181">
        <v>8.5</v>
      </c>
      <c r="L225" s="52">
        <f t="shared" si="19"/>
        <v>510</v>
      </c>
      <c r="M225" s="53">
        <v>0</v>
      </c>
      <c r="N225" s="52">
        <f t="shared" si="23"/>
        <v>0</v>
      </c>
      <c r="O225" s="53">
        <v>40</v>
      </c>
      <c r="P225" s="52">
        <f t="shared" si="20"/>
        <v>340</v>
      </c>
      <c r="Q225" s="53">
        <v>0</v>
      </c>
      <c r="R225" s="52">
        <f t="shared" si="21"/>
        <v>0</v>
      </c>
      <c r="S225" s="53">
        <v>20</v>
      </c>
      <c r="T225" s="52">
        <f t="shared" si="22"/>
        <v>170</v>
      </c>
    </row>
    <row r="226" spans="1:20" s="182" customFormat="1" ht="24" x14ac:dyDescent="0.55000000000000004">
      <c r="A226" s="77">
        <v>221</v>
      </c>
      <c r="B226" s="179" t="s">
        <v>457</v>
      </c>
      <c r="C226" s="180" t="s">
        <v>268</v>
      </c>
      <c r="D226" s="180" t="s">
        <v>248</v>
      </c>
      <c r="E226" s="51">
        <v>1</v>
      </c>
      <c r="F226" s="51">
        <v>5</v>
      </c>
      <c r="G226" s="51">
        <v>13</v>
      </c>
      <c r="H226" s="51">
        <v>27</v>
      </c>
      <c r="I226" s="51">
        <v>7</v>
      </c>
      <c r="J226" s="51">
        <f t="shared" si="18"/>
        <v>20</v>
      </c>
      <c r="K226" s="181">
        <v>8.5</v>
      </c>
      <c r="L226" s="52">
        <f t="shared" si="19"/>
        <v>170</v>
      </c>
      <c r="M226" s="53">
        <v>10</v>
      </c>
      <c r="N226" s="52">
        <f t="shared" si="23"/>
        <v>85</v>
      </c>
      <c r="O226" s="53">
        <v>0</v>
      </c>
      <c r="P226" s="52">
        <f t="shared" si="20"/>
        <v>0</v>
      </c>
      <c r="Q226" s="53">
        <v>10</v>
      </c>
      <c r="R226" s="52">
        <f t="shared" si="21"/>
        <v>85</v>
      </c>
      <c r="S226" s="53">
        <v>0</v>
      </c>
      <c r="T226" s="52">
        <f t="shared" si="22"/>
        <v>0</v>
      </c>
    </row>
    <row r="227" spans="1:20" s="182" customFormat="1" ht="24" x14ac:dyDescent="0.55000000000000004">
      <c r="A227" s="77">
        <v>222</v>
      </c>
      <c r="B227" s="179" t="s">
        <v>458</v>
      </c>
      <c r="C227" s="180" t="s">
        <v>268</v>
      </c>
      <c r="D227" s="180" t="s">
        <v>248</v>
      </c>
      <c r="E227" s="51">
        <v>43</v>
      </c>
      <c r="F227" s="51">
        <v>40</v>
      </c>
      <c r="G227" s="51">
        <v>15</v>
      </c>
      <c r="H227" s="51">
        <v>75</v>
      </c>
      <c r="I227" s="51">
        <v>25</v>
      </c>
      <c r="J227" s="51">
        <f t="shared" si="18"/>
        <v>50</v>
      </c>
      <c r="K227" s="181">
        <v>8.5</v>
      </c>
      <c r="L227" s="52">
        <f t="shared" si="19"/>
        <v>425</v>
      </c>
      <c r="M227" s="53">
        <v>0</v>
      </c>
      <c r="N227" s="52">
        <f t="shared" si="23"/>
        <v>0</v>
      </c>
      <c r="O227" s="53">
        <v>20</v>
      </c>
      <c r="P227" s="52">
        <f t="shared" si="20"/>
        <v>170</v>
      </c>
      <c r="Q227" s="53">
        <v>10</v>
      </c>
      <c r="R227" s="52">
        <f t="shared" si="21"/>
        <v>85</v>
      </c>
      <c r="S227" s="53">
        <v>20</v>
      </c>
      <c r="T227" s="52">
        <f t="shared" si="22"/>
        <v>170</v>
      </c>
    </row>
    <row r="228" spans="1:20" s="182" customFormat="1" ht="24" x14ac:dyDescent="0.55000000000000004">
      <c r="A228" s="77">
        <v>223</v>
      </c>
      <c r="B228" s="179" t="s">
        <v>459</v>
      </c>
      <c r="C228" s="180" t="s">
        <v>268</v>
      </c>
      <c r="D228" s="180" t="s">
        <v>248</v>
      </c>
      <c r="E228" s="51">
        <v>180</v>
      </c>
      <c r="F228" s="51">
        <v>154</v>
      </c>
      <c r="G228" s="51">
        <v>135</v>
      </c>
      <c r="H228" s="51">
        <v>208</v>
      </c>
      <c r="I228" s="51">
        <v>8</v>
      </c>
      <c r="J228" s="51">
        <f t="shared" si="18"/>
        <v>200</v>
      </c>
      <c r="K228" s="181">
        <v>8.5</v>
      </c>
      <c r="L228" s="52">
        <f t="shared" si="19"/>
        <v>1700</v>
      </c>
      <c r="M228" s="53">
        <v>60</v>
      </c>
      <c r="N228" s="52">
        <f t="shared" si="23"/>
        <v>510</v>
      </c>
      <c r="O228" s="53">
        <v>60</v>
      </c>
      <c r="P228" s="52">
        <f t="shared" si="20"/>
        <v>510</v>
      </c>
      <c r="Q228" s="53">
        <v>40</v>
      </c>
      <c r="R228" s="52">
        <f t="shared" si="21"/>
        <v>340</v>
      </c>
      <c r="S228" s="53">
        <v>40</v>
      </c>
      <c r="T228" s="52">
        <f t="shared" si="22"/>
        <v>340</v>
      </c>
    </row>
    <row r="229" spans="1:20" s="182" customFormat="1" ht="24" x14ac:dyDescent="0.55000000000000004">
      <c r="A229" s="77">
        <v>224</v>
      </c>
      <c r="B229" s="179" t="s">
        <v>460</v>
      </c>
      <c r="C229" s="180" t="s">
        <v>268</v>
      </c>
      <c r="D229" s="180" t="s">
        <v>248</v>
      </c>
      <c r="E229" s="51">
        <v>260</v>
      </c>
      <c r="F229" s="51">
        <v>349</v>
      </c>
      <c r="G229" s="51">
        <v>255</v>
      </c>
      <c r="H229" s="51">
        <v>325</v>
      </c>
      <c r="I229" s="51">
        <v>25</v>
      </c>
      <c r="J229" s="51">
        <f t="shared" si="18"/>
        <v>300</v>
      </c>
      <c r="K229" s="181">
        <v>8.5</v>
      </c>
      <c r="L229" s="52">
        <f t="shared" si="19"/>
        <v>2550</v>
      </c>
      <c r="M229" s="53">
        <v>100</v>
      </c>
      <c r="N229" s="52">
        <f t="shared" si="23"/>
        <v>850</v>
      </c>
      <c r="O229" s="53">
        <v>60</v>
      </c>
      <c r="P229" s="52">
        <f t="shared" si="20"/>
        <v>510</v>
      </c>
      <c r="Q229" s="53">
        <v>100</v>
      </c>
      <c r="R229" s="52">
        <f t="shared" si="21"/>
        <v>850</v>
      </c>
      <c r="S229" s="53">
        <v>40</v>
      </c>
      <c r="T229" s="52">
        <f t="shared" si="22"/>
        <v>340</v>
      </c>
    </row>
    <row r="230" spans="1:20" s="182" customFormat="1" ht="24" x14ac:dyDescent="0.55000000000000004">
      <c r="A230" s="77">
        <v>225</v>
      </c>
      <c r="B230" s="179" t="s">
        <v>461</v>
      </c>
      <c r="C230" s="180" t="s">
        <v>268</v>
      </c>
      <c r="D230" s="180" t="s">
        <v>248</v>
      </c>
      <c r="E230" s="51">
        <v>52</v>
      </c>
      <c r="F230" s="51">
        <v>70</v>
      </c>
      <c r="G230" s="51">
        <v>65</v>
      </c>
      <c r="H230" s="51">
        <v>100</v>
      </c>
      <c r="I230" s="51">
        <v>20</v>
      </c>
      <c r="J230" s="51">
        <f t="shared" si="18"/>
        <v>80</v>
      </c>
      <c r="K230" s="181">
        <v>8.5</v>
      </c>
      <c r="L230" s="52">
        <f t="shared" si="19"/>
        <v>680</v>
      </c>
      <c r="M230" s="53">
        <v>0</v>
      </c>
      <c r="N230" s="52">
        <f t="shared" si="23"/>
        <v>0</v>
      </c>
      <c r="O230" s="53">
        <v>40</v>
      </c>
      <c r="P230" s="52">
        <f t="shared" si="20"/>
        <v>340</v>
      </c>
      <c r="Q230" s="53">
        <v>0</v>
      </c>
      <c r="R230" s="52">
        <f t="shared" si="21"/>
        <v>0</v>
      </c>
      <c r="S230" s="53">
        <v>40</v>
      </c>
      <c r="T230" s="52">
        <f t="shared" si="22"/>
        <v>340</v>
      </c>
    </row>
    <row r="231" spans="1:20" s="182" customFormat="1" ht="24" x14ac:dyDescent="0.55000000000000004">
      <c r="A231" s="77">
        <v>226</v>
      </c>
      <c r="B231" s="179" t="s">
        <v>462</v>
      </c>
      <c r="C231" s="180" t="s">
        <v>283</v>
      </c>
      <c r="D231" s="180" t="s">
        <v>284</v>
      </c>
      <c r="E231" s="51">
        <v>130</v>
      </c>
      <c r="F231" s="51">
        <v>100</v>
      </c>
      <c r="G231" s="51">
        <v>88</v>
      </c>
      <c r="H231" s="51">
        <v>164</v>
      </c>
      <c r="I231" s="51">
        <v>64</v>
      </c>
      <c r="J231" s="51">
        <f t="shared" si="18"/>
        <v>100</v>
      </c>
      <c r="K231" s="181">
        <v>66</v>
      </c>
      <c r="L231" s="52">
        <f t="shared" si="19"/>
        <v>6600</v>
      </c>
      <c r="M231" s="53">
        <v>0</v>
      </c>
      <c r="N231" s="52">
        <f t="shared" si="23"/>
        <v>0</v>
      </c>
      <c r="O231" s="53">
        <v>50</v>
      </c>
      <c r="P231" s="52">
        <f t="shared" si="20"/>
        <v>3300</v>
      </c>
      <c r="Q231" s="53">
        <v>0</v>
      </c>
      <c r="R231" s="52">
        <f t="shared" si="21"/>
        <v>0</v>
      </c>
      <c r="S231" s="53">
        <v>50</v>
      </c>
      <c r="T231" s="52">
        <f t="shared" si="22"/>
        <v>3300</v>
      </c>
    </row>
    <row r="232" spans="1:20" s="182" customFormat="1" ht="24" x14ac:dyDescent="0.55000000000000004">
      <c r="A232" s="77">
        <v>227</v>
      </c>
      <c r="B232" s="179" t="s">
        <v>463</v>
      </c>
      <c r="C232" s="180" t="s">
        <v>283</v>
      </c>
      <c r="D232" s="180" t="s">
        <v>284</v>
      </c>
      <c r="E232" s="51">
        <v>74</v>
      </c>
      <c r="F232" s="51">
        <v>63</v>
      </c>
      <c r="G232" s="51">
        <v>68</v>
      </c>
      <c r="H232" s="51">
        <v>132</v>
      </c>
      <c r="I232" s="51">
        <v>60</v>
      </c>
      <c r="J232" s="51">
        <f t="shared" si="18"/>
        <v>72</v>
      </c>
      <c r="K232" s="181">
        <v>88</v>
      </c>
      <c r="L232" s="52">
        <f t="shared" si="19"/>
        <v>6336</v>
      </c>
      <c r="M232" s="53">
        <v>0</v>
      </c>
      <c r="N232" s="52">
        <f t="shared" si="23"/>
        <v>0</v>
      </c>
      <c r="O232" s="53">
        <v>22</v>
      </c>
      <c r="P232" s="52">
        <f t="shared" si="20"/>
        <v>1936</v>
      </c>
      <c r="Q232" s="53">
        <v>0</v>
      </c>
      <c r="R232" s="52">
        <f t="shared" si="21"/>
        <v>0</v>
      </c>
      <c r="S232" s="53">
        <v>50</v>
      </c>
      <c r="T232" s="52">
        <f t="shared" si="22"/>
        <v>4400</v>
      </c>
    </row>
    <row r="233" spans="1:20" s="182" customFormat="1" ht="24" x14ac:dyDescent="0.55000000000000004">
      <c r="A233" s="77">
        <v>228</v>
      </c>
      <c r="B233" s="179" t="s">
        <v>464</v>
      </c>
      <c r="C233" s="180" t="s">
        <v>283</v>
      </c>
      <c r="D233" s="180" t="s">
        <v>284</v>
      </c>
      <c r="E233" s="51">
        <v>2</v>
      </c>
      <c r="F233" s="51">
        <v>24</v>
      </c>
      <c r="G233" s="51">
        <v>1</v>
      </c>
      <c r="H233" s="51">
        <v>14</v>
      </c>
      <c r="I233" s="51">
        <v>2</v>
      </c>
      <c r="J233" s="51">
        <f t="shared" si="18"/>
        <v>12</v>
      </c>
      <c r="K233" s="181">
        <v>132</v>
      </c>
      <c r="L233" s="52">
        <f t="shared" si="19"/>
        <v>1584</v>
      </c>
      <c r="M233" s="53">
        <v>0</v>
      </c>
      <c r="N233" s="52">
        <f t="shared" si="23"/>
        <v>0</v>
      </c>
      <c r="O233" s="53">
        <v>12</v>
      </c>
      <c r="P233" s="52">
        <f t="shared" si="20"/>
        <v>1584</v>
      </c>
      <c r="Q233" s="53">
        <v>0</v>
      </c>
      <c r="R233" s="52">
        <f t="shared" si="21"/>
        <v>0</v>
      </c>
      <c r="S233" s="53">
        <v>0</v>
      </c>
      <c r="T233" s="52">
        <f t="shared" si="22"/>
        <v>0</v>
      </c>
    </row>
    <row r="234" spans="1:20" s="182" customFormat="1" ht="24" x14ac:dyDescent="0.55000000000000004">
      <c r="A234" s="77">
        <v>229</v>
      </c>
      <c r="B234" s="179" t="s">
        <v>465</v>
      </c>
      <c r="C234" s="180" t="s">
        <v>283</v>
      </c>
      <c r="D234" s="180" t="s">
        <v>284</v>
      </c>
      <c r="E234" s="51">
        <v>24</v>
      </c>
      <c r="F234" s="51">
        <v>36</v>
      </c>
      <c r="G234" s="51">
        <v>28</v>
      </c>
      <c r="H234" s="51">
        <v>51</v>
      </c>
      <c r="I234" s="51">
        <v>11</v>
      </c>
      <c r="J234" s="51">
        <f t="shared" si="18"/>
        <v>40</v>
      </c>
      <c r="K234" s="181">
        <v>127.5</v>
      </c>
      <c r="L234" s="52">
        <f t="shared" si="19"/>
        <v>5100</v>
      </c>
      <c r="M234" s="53">
        <v>10</v>
      </c>
      <c r="N234" s="52">
        <f t="shared" si="23"/>
        <v>1275</v>
      </c>
      <c r="O234" s="53">
        <v>10</v>
      </c>
      <c r="P234" s="52">
        <f t="shared" si="20"/>
        <v>1275</v>
      </c>
      <c r="Q234" s="53">
        <v>10</v>
      </c>
      <c r="R234" s="52">
        <f t="shared" si="21"/>
        <v>1275</v>
      </c>
      <c r="S234" s="53">
        <v>10</v>
      </c>
      <c r="T234" s="52">
        <f t="shared" si="22"/>
        <v>1275</v>
      </c>
    </row>
    <row r="235" spans="1:20" s="182" customFormat="1" ht="24" x14ac:dyDescent="0.55000000000000004">
      <c r="A235" s="77">
        <v>230</v>
      </c>
      <c r="B235" s="179" t="s">
        <v>466</v>
      </c>
      <c r="C235" s="180" t="s">
        <v>283</v>
      </c>
      <c r="D235" s="180" t="s">
        <v>284</v>
      </c>
      <c r="E235" s="51">
        <v>58</v>
      </c>
      <c r="F235" s="51">
        <v>44</v>
      </c>
      <c r="G235" s="51">
        <v>49</v>
      </c>
      <c r="H235" s="51">
        <v>86</v>
      </c>
      <c r="I235" s="51">
        <v>36</v>
      </c>
      <c r="J235" s="51">
        <f t="shared" si="18"/>
        <v>50</v>
      </c>
      <c r="K235" s="181">
        <v>160</v>
      </c>
      <c r="L235" s="52">
        <f t="shared" si="19"/>
        <v>8000</v>
      </c>
      <c r="M235" s="53">
        <v>0</v>
      </c>
      <c r="N235" s="52">
        <f t="shared" si="23"/>
        <v>0</v>
      </c>
      <c r="O235" s="53">
        <v>20</v>
      </c>
      <c r="P235" s="52">
        <f t="shared" si="20"/>
        <v>3200</v>
      </c>
      <c r="Q235" s="53">
        <v>20</v>
      </c>
      <c r="R235" s="52">
        <f t="shared" si="21"/>
        <v>3200</v>
      </c>
      <c r="S235" s="53">
        <v>10</v>
      </c>
      <c r="T235" s="52">
        <f t="shared" si="22"/>
        <v>1600</v>
      </c>
    </row>
    <row r="236" spans="1:20" s="182" customFormat="1" ht="24" x14ac:dyDescent="0.55000000000000004">
      <c r="A236" s="77">
        <v>231</v>
      </c>
      <c r="B236" s="179" t="s">
        <v>467</v>
      </c>
      <c r="C236" s="180" t="s">
        <v>283</v>
      </c>
      <c r="D236" s="180" t="s">
        <v>284</v>
      </c>
      <c r="E236" s="51">
        <v>33</v>
      </c>
      <c r="F236" s="51">
        <v>33</v>
      </c>
      <c r="G236" s="51">
        <v>39</v>
      </c>
      <c r="H236" s="51">
        <v>60</v>
      </c>
      <c r="I236" s="51">
        <v>20</v>
      </c>
      <c r="J236" s="51">
        <f t="shared" si="18"/>
        <v>40</v>
      </c>
      <c r="K236" s="181">
        <v>230</v>
      </c>
      <c r="L236" s="52">
        <f t="shared" si="19"/>
        <v>9200</v>
      </c>
      <c r="M236" s="53">
        <v>10</v>
      </c>
      <c r="N236" s="52">
        <f t="shared" si="23"/>
        <v>2300</v>
      </c>
      <c r="O236" s="53">
        <v>10</v>
      </c>
      <c r="P236" s="52">
        <f t="shared" si="20"/>
        <v>2300</v>
      </c>
      <c r="Q236" s="53">
        <v>10</v>
      </c>
      <c r="R236" s="52">
        <f t="shared" si="21"/>
        <v>2300</v>
      </c>
      <c r="S236" s="53">
        <v>10</v>
      </c>
      <c r="T236" s="52">
        <f t="shared" si="22"/>
        <v>2300</v>
      </c>
    </row>
    <row r="237" spans="1:20" s="182" customFormat="1" ht="24" x14ac:dyDescent="0.55000000000000004">
      <c r="A237" s="77">
        <v>232</v>
      </c>
      <c r="B237" s="179" t="s">
        <v>468</v>
      </c>
      <c r="C237" s="180" t="s">
        <v>289</v>
      </c>
      <c r="D237" s="180" t="s">
        <v>235</v>
      </c>
      <c r="E237" s="51">
        <v>179</v>
      </c>
      <c r="F237" s="51">
        <v>157</v>
      </c>
      <c r="G237" s="51">
        <v>183</v>
      </c>
      <c r="H237" s="51">
        <v>286</v>
      </c>
      <c r="I237" s="51">
        <v>136</v>
      </c>
      <c r="J237" s="51">
        <f t="shared" si="18"/>
        <v>150</v>
      </c>
      <c r="K237" s="181">
        <v>240.75</v>
      </c>
      <c r="L237" s="52">
        <f t="shared" si="19"/>
        <v>36112.5</v>
      </c>
      <c r="M237" s="53">
        <v>0</v>
      </c>
      <c r="N237" s="52">
        <f t="shared" si="23"/>
        <v>0</v>
      </c>
      <c r="O237" s="53">
        <v>100</v>
      </c>
      <c r="P237" s="52">
        <f t="shared" si="20"/>
        <v>24075</v>
      </c>
      <c r="Q237" s="53">
        <v>0</v>
      </c>
      <c r="R237" s="52">
        <f t="shared" si="21"/>
        <v>0</v>
      </c>
      <c r="S237" s="53">
        <v>50</v>
      </c>
      <c r="T237" s="52">
        <f t="shared" si="22"/>
        <v>12037.5</v>
      </c>
    </row>
    <row r="238" spans="1:20" s="182" customFormat="1" ht="24" x14ac:dyDescent="0.55000000000000004">
      <c r="A238" s="77">
        <v>233</v>
      </c>
      <c r="B238" s="179" t="s">
        <v>469</v>
      </c>
      <c r="C238" s="180" t="s">
        <v>289</v>
      </c>
      <c r="D238" s="180" t="s">
        <v>235</v>
      </c>
      <c r="E238" s="51">
        <v>78</v>
      </c>
      <c r="F238" s="51">
        <v>73</v>
      </c>
      <c r="G238" s="51">
        <v>68</v>
      </c>
      <c r="H238" s="51">
        <v>109</v>
      </c>
      <c r="I238" s="51">
        <v>9</v>
      </c>
      <c r="J238" s="51">
        <f t="shared" si="18"/>
        <v>100</v>
      </c>
      <c r="K238" s="181">
        <v>128.4</v>
      </c>
      <c r="L238" s="52">
        <f t="shared" si="19"/>
        <v>12840</v>
      </c>
      <c r="M238" s="53">
        <v>50</v>
      </c>
      <c r="N238" s="52">
        <f t="shared" si="23"/>
        <v>6420</v>
      </c>
      <c r="O238" s="53">
        <v>0</v>
      </c>
      <c r="P238" s="52">
        <f t="shared" si="20"/>
        <v>0</v>
      </c>
      <c r="Q238" s="53">
        <v>50</v>
      </c>
      <c r="R238" s="52">
        <f t="shared" si="21"/>
        <v>6420</v>
      </c>
      <c r="S238" s="53">
        <v>0</v>
      </c>
      <c r="T238" s="52">
        <f t="shared" si="22"/>
        <v>0</v>
      </c>
    </row>
    <row r="239" spans="1:20" s="182" customFormat="1" ht="24" x14ac:dyDescent="0.55000000000000004">
      <c r="A239" s="77">
        <v>234</v>
      </c>
      <c r="B239" s="179" t="s">
        <v>470</v>
      </c>
      <c r="C239" s="180" t="s">
        <v>471</v>
      </c>
      <c r="D239" s="180" t="s">
        <v>235</v>
      </c>
      <c r="E239" s="51">
        <v>245</v>
      </c>
      <c r="F239" s="51">
        <v>211</v>
      </c>
      <c r="G239" s="51">
        <v>243</v>
      </c>
      <c r="H239" s="51">
        <v>279</v>
      </c>
      <c r="I239" s="51">
        <v>79</v>
      </c>
      <c r="J239" s="51">
        <f t="shared" ref="J239:J302" si="24">H239-I239</f>
        <v>200</v>
      </c>
      <c r="K239" s="181">
        <v>299.60000000000002</v>
      </c>
      <c r="L239" s="52">
        <f t="shared" si="19"/>
        <v>59920.000000000007</v>
      </c>
      <c r="M239" s="53">
        <v>0</v>
      </c>
      <c r="N239" s="52">
        <f t="shared" si="23"/>
        <v>0</v>
      </c>
      <c r="O239" s="53">
        <v>100</v>
      </c>
      <c r="P239" s="52">
        <f t="shared" si="20"/>
        <v>29960.000000000004</v>
      </c>
      <c r="Q239" s="53">
        <v>0</v>
      </c>
      <c r="R239" s="52">
        <f t="shared" si="21"/>
        <v>0</v>
      </c>
      <c r="S239" s="53">
        <v>100</v>
      </c>
      <c r="T239" s="52">
        <f t="shared" si="22"/>
        <v>29960.000000000004</v>
      </c>
    </row>
    <row r="240" spans="1:20" s="182" customFormat="1" ht="24" x14ac:dyDescent="0.55000000000000004">
      <c r="A240" s="77">
        <v>235</v>
      </c>
      <c r="B240" s="179" t="s">
        <v>472</v>
      </c>
      <c r="C240" s="180" t="s">
        <v>473</v>
      </c>
      <c r="D240" s="180" t="s">
        <v>235</v>
      </c>
      <c r="E240" s="51">
        <v>2</v>
      </c>
      <c r="F240" s="51">
        <v>2</v>
      </c>
      <c r="G240" s="51">
        <v>3</v>
      </c>
      <c r="H240" s="51">
        <v>2</v>
      </c>
      <c r="I240" s="51">
        <v>0</v>
      </c>
      <c r="J240" s="51">
        <f t="shared" si="24"/>
        <v>2</v>
      </c>
      <c r="K240" s="181">
        <v>535</v>
      </c>
      <c r="L240" s="52">
        <f t="shared" si="19"/>
        <v>1070</v>
      </c>
      <c r="M240" s="53">
        <v>0</v>
      </c>
      <c r="N240" s="52">
        <f t="shared" si="23"/>
        <v>0</v>
      </c>
      <c r="O240" s="53">
        <v>1</v>
      </c>
      <c r="P240" s="52">
        <f t="shared" si="20"/>
        <v>535</v>
      </c>
      <c r="Q240" s="53">
        <v>0</v>
      </c>
      <c r="R240" s="52">
        <f t="shared" si="21"/>
        <v>0</v>
      </c>
      <c r="S240" s="53">
        <v>1</v>
      </c>
      <c r="T240" s="52">
        <f t="shared" si="22"/>
        <v>535</v>
      </c>
    </row>
    <row r="241" spans="1:20" s="182" customFormat="1" ht="24" x14ac:dyDescent="0.55000000000000004">
      <c r="A241" s="77">
        <v>236</v>
      </c>
      <c r="B241" s="179" t="s">
        <v>474</v>
      </c>
      <c r="C241" s="180" t="s">
        <v>283</v>
      </c>
      <c r="D241" s="180" t="s">
        <v>284</v>
      </c>
      <c r="E241" s="51">
        <v>30</v>
      </c>
      <c r="F241" s="51">
        <v>23</v>
      </c>
      <c r="G241" s="51">
        <v>29</v>
      </c>
      <c r="H241" s="51">
        <v>48</v>
      </c>
      <c r="I241" s="51">
        <v>8</v>
      </c>
      <c r="J241" s="51">
        <f t="shared" si="24"/>
        <v>40</v>
      </c>
      <c r="K241" s="181">
        <v>480</v>
      </c>
      <c r="L241" s="52">
        <f t="shared" si="19"/>
        <v>19200</v>
      </c>
      <c r="M241" s="53">
        <v>10</v>
      </c>
      <c r="N241" s="52">
        <f t="shared" si="23"/>
        <v>4800</v>
      </c>
      <c r="O241" s="53">
        <v>10</v>
      </c>
      <c r="P241" s="52">
        <f t="shared" si="20"/>
        <v>4800</v>
      </c>
      <c r="Q241" s="53">
        <v>10</v>
      </c>
      <c r="R241" s="52">
        <f t="shared" si="21"/>
        <v>4800</v>
      </c>
      <c r="S241" s="53">
        <v>10</v>
      </c>
      <c r="T241" s="52">
        <f t="shared" si="22"/>
        <v>4800</v>
      </c>
    </row>
    <row r="242" spans="1:20" s="182" customFormat="1" ht="24" x14ac:dyDescent="0.55000000000000004">
      <c r="A242" s="77">
        <v>237</v>
      </c>
      <c r="B242" s="179" t="s">
        <v>475</v>
      </c>
      <c r="C242" s="180" t="s">
        <v>283</v>
      </c>
      <c r="D242" s="180" t="s">
        <v>284</v>
      </c>
      <c r="E242" s="51">
        <v>6</v>
      </c>
      <c r="F242" s="51">
        <v>16</v>
      </c>
      <c r="G242" s="51">
        <v>12</v>
      </c>
      <c r="H242" s="51">
        <v>21</v>
      </c>
      <c r="I242" s="51">
        <v>1</v>
      </c>
      <c r="J242" s="51">
        <f t="shared" si="24"/>
        <v>20</v>
      </c>
      <c r="K242" s="181">
        <v>480</v>
      </c>
      <c r="L242" s="52">
        <f t="shared" si="19"/>
        <v>9600</v>
      </c>
      <c r="M242" s="53">
        <v>5</v>
      </c>
      <c r="N242" s="52">
        <f t="shared" si="23"/>
        <v>2400</v>
      </c>
      <c r="O242" s="53">
        <v>5</v>
      </c>
      <c r="P242" s="52">
        <f t="shared" si="20"/>
        <v>2400</v>
      </c>
      <c r="Q242" s="53">
        <v>5</v>
      </c>
      <c r="R242" s="52">
        <f t="shared" si="21"/>
        <v>2400</v>
      </c>
      <c r="S242" s="53">
        <v>5</v>
      </c>
      <c r="T242" s="52">
        <f t="shared" si="22"/>
        <v>2400</v>
      </c>
    </row>
    <row r="243" spans="1:20" s="182" customFormat="1" ht="24" x14ac:dyDescent="0.55000000000000004">
      <c r="A243" s="77">
        <v>238</v>
      </c>
      <c r="B243" s="179" t="s">
        <v>476</v>
      </c>
      <c r="C243" s="180" t="s">
        <v>283</v>
      </c>
      <c r="D243" s="180" t="s">
        <v>284</v>
      </c>
      <c r="E243" s="51">
        <v>3</v>
      </c>
      <c r="F243" s="51">
        <v>4</v>
      </c>
      <c r="G243" s="51">
        <v>10</v>
      </c>
      <c r="H243" s="51">
        <v>22</v>
      </c>
      <c r="I243" s="51">
        <v>2</v>
      </c>
      <c r="J243" s="51">
        <f t="shared" si="24"/>
        <v>20</v>
      </c>
      <c r="K243" s="181">
        <v>480</v>
      </c>
      <c r="L243" s="52">
        <f t="shared" si="19"/>
        <v>9600</v>
      </c>
      <c r="M243" s="53">
        <v>5</v>
      </c>
      <c r="N243" s="52">
        <f t="shared" si="23"/>
        <v>2400</v>
      </c>
      <c r="O243" s="53">
        <v>5</v>
      </c>
      <c r="P243" s="52">
        <f t="shared" si="20"/>
        <v>2400</v>
      </c>
      <c r="Q243" s="53">
        <v>5</v>
      </c>
      <c r="R243" s="52">
        <f t="shared" si="21"/>
        <v>2400</v>
      </c>
      <c r="S243" s="53">
        <v>5</v>
      </c>
      <c r="T243" s="52">
        <f t="shared" si="22"/>
        <v>2400</v>
      </c>
    </row>
    <row r="244" spans="1:20" s="182" customFormat="1" ht="24" x14ac:dyDescent="0.55000000000000004">
      <c r="A244" s="77">
        <v>239</v>
      </c>
      <c r="B244" s="179" t="s">
        <v>477</v>
      </c>
      <c r="C244" s="180" t="s">
        <v>283</v>
      </c>
      <c r="D244" s="180" t="s">
        <v>284</v>
      </c>
      <c r="E244" s="51">
        <v>1</v>
      </c>
      <c r="F244" s="51">
        <v>2</v>
      </c>
      <c r="G244" s="51">
        <v>2</v>
      </c>
      <c r="H244" s="51">
        <v>6</v>
      </c>
      <c r="I244" s="51">
        <v>1</v>
      </c>
      <c r="J244" s="51">
        <f t="shared" si="24"/>
        <v>5</v>
      </c>
      <c r="K244" s="181">
        <v>480</v>
      </c>
      <c r="L244" s="52">
        <f t="shared" si="19"/>
        <v>2400</v>
      </c>
      <c r="M244" s="53">
        <v>2</v>
      </c>
      <c r="N244" s="52">
        <f t="shared" si="23"/>
        <v>960</v>
      </c>
      <c r="O244" s="53">
        <v>1</v>
      </c>
      <c r="P244" s="52">
        <f t="shared" si="20"/>
        <v>480</v>
      </c>
      <c r="Q244" s="53">
        <v>1</v>
      </c>
      <c r="R244" s="52">
        <f t="shared" si="21"/>
        <v>480</v>
      </c>
      <c r="S244" s="53">
        <v>1</v>
      </c>
      <c r="T244" s="52">
        <f t="shared" si="22"/>
        <v>480</v>
      </c>
    </row>
    <row r="245" spans="1:20" s="182" customFormat="1" ht="24" x14ac:dyDescent="0.55000000000000004">
      <c r="A245" s="77">
        <v>240</v>
      </c>
      <c r="B245" s="179" t="s">
        <v>478</v>
      </c>
      <c r="C245" s="180" t="s">
        <v>283</v>
      </c>
      <c r="D245" s="180" t="s">
        <v>284</v>
      </c>
      <c r="E245" s="51">
        <v>0</v>
      </c>
      <c r="F245" s="51">
        <v>0</v>
      </c>
      <c r="G245" s="51">
        <v>0</v>
      </c>
      <c r="H245" s="51">
        <v>2</v>
      </c>
      <c r="I245" s="51">
        <v>0</v>
      </c>
      <c r="J245" s="51">
        <f t="shared" si="24"/>
        <v>2</v>
      </c>
      <c r="K245" s="181">
        <v>480</v>
      </c>
      <c r="L245" s="52">
        <f t="shared" si="19"/>
        <v>960</v>
      </c>
      <c r="M245" s="53">
        <v>0</v>
      </c>
      <c r="N245" s="52">
        <f t="shared" si="23"/>
        <v>0</v>
      </c>
      <c r="O245" s="53">
        <v>1</v>
      </c>
      <c r="P245" s="52">
        <f t="shared" si="20"/>
        <v>480</v>
      </c>
      <c r="Q245" s="53">
        <v>0</v>
      </c>
      <c r="R245" s="52">
        <f t="shared" si="21"/>
        <v>0</v>
      </c>
      <c r="S245" s="53">
        <v>1</v>
      </c>
      <c r="T245" s="52">
        <f t="shared" si="22"/>
        <v>480</v>
      </c>
    </row>
    <row r="246" spans="1:20" s="182" customFormat="1" ht="24" x14ac:dyDescent="0.55000000000000004">
      <c r="A246" s="77">
        <v>241</v>
      </c>
      <c r="B246" s="179" t="s">
        <v>479</v>
      </c>
      <c r="C246" s="180" t="s">
        <v>251</v>
      </c>
      <c r="D246" s="180" t="s">
        <v>242</v>
      </c>
      <c r="E246" s="51">
        <v>0</v>
      </c>
      <c r="F246" s="51">
        <v>0</v>
      </c>
      <c r="G246" s="51">
        <v>0</v>
      </c>
      <c r="H246" s="51">
        <v>0</v>
      </c>
      <c r="I246" s="51">
        <v>0</v>
      </c>
      <c r="J246" s="51">
        <f t="shared" si="24"/>
        <v>0</v>
      </c>
      <c r="K246" s="181">
        <v>12.08</v>
      </c>
      <c r="L246" s="52">
        <f t="shared" si="19"/>
        <v>0</v>
      </c>
      <c r="M246" s="53">
        <v>0</v>
      </c>
      <c r="N246" s="52">
        <f t="shared" si="23"/>
        <v>0</v>
      </c>
      <c r="O246" s="53">
        <v>0</v>
      </c>
      <c r="P246" s="52">
        <f t="shared" si="20"/>
        <v>0</v>
      </c>
      <c r="Q246" s="53">
        <v>0</v>
      </c>
      <c r="R246" s="52">
        <f t="shared" si="21"/>
        <v>0</v>
      </c>
      <c r="S246" s="53">
        <v>0</v>
      </c>
      <c r="T246" s="52">
        <f t="shared" si="22"/>
        <v>0</v>
      </c>
    </row>
    <row r="247" spans="1:20" s="182" customFormat="1" ht="24" x14ac:dyDescent="0.55000000000000004">
      <c r="A247" s="77">
        <v>242</v>
      </c>
      <c r="B247" s="179" t="s">
        <v>480</v>
      </c>
      <c r="C247" s="180" t="s">
        <v>251</v>
      </c>
      <c r="D247" s="180" t="s">
        <v>242</v>
      </c>
      <c r="E247" s="51">
        <v>66</v>
      </c>
      <c r="F247" s="51">
        <v>5</v>
      </c>
      <c r="G247" s="51">
        <v>8</v>
      </c>
      <c r="H247" s="51">
        <v>72</v>
      </c>
      <c r="I247" s="51">
        <v>72</v>
      </c>
      <c r="J247" s="51">
        <f t="shared" si="24"/>
        <v>0</v>
      </c>
      <c r="K247" s="181">
        <v>15.83</v>
      </c>
      <c r="L247" s="52">
        <f t="shared" si="19"/>
        <v>0</v>
      </c>
      <c r="M247" s="53">
        <v>0</v>
      </c>
      <c r="N247" s="52">
        <f t="shared" si="23"/>
        <v>0</v>
      </c>
      <c r="O247" s="53">
        <v>0</v>
      </c>
      <c r="P247" s="52">
        <f t="shared" si="20"/>
        <v>0</v>
      </c>
      <c r="Q247" s="53">
        <v>0</v>
      </c>
      <c r="R247" s="52">
        <f t="shared" si="21"/>
        <v>0</v>
      </c>
      <c r="S247" s="53">
        <v>0</v>
      </c>
      <c r="T247" s="52">
        <f t="shared" si="22"/>
        <v>0</v>
      </c>
    </row>
    <row r="248" spans="1:20" s="182" customFormat="1" ht="24" x14ac:dyDescent="0.55000000000000004">
      <c r="A248" s="77">
        <v>243</v>
      </c>
      <c r="B248" s="179" t="s">
        <v>481</v>
      </c>
      <c r="C248" s="180" t="s">
        <v>251</v>
      </c>
      <c r="D248" s="180" t="s">
        <v>242</v>
      </c>
      <c r="E248" s="51">
        <v>0</v>
      </c>
      <c r="F248" s="51">
        <v>45</v>
      </c>
      <c r="G248" s="51">
        <v>0</v>
      </c>
      <c r="H248" s="51">
        <v>0</v>
      </c>
      <c r="I248" s="51">
        <v>0</v>
      </c>
      <c r="J248" s="51">
        <f t="shared" si="24"/>
        <v>0</v>
      </c>
      <c r="K248" s="181">
        <v>50</v>
      </c>
      <c r="L248" s="52">
        <f t="shared" si="19"/>
        <v>0</v>
      </c>
      <c r="M248" s="53">
        <v>0</v>
      </c>
      <c r="N248" s="52">
        <f t="shared" si="23"/>
        <v>0</v>
      </c>
      <c r="O248" s="53">
        <v>0</v>
      </c>
      <c r="P248" s="52">
        <f t="shared" si="20"/>
        <v>0</v>
      </c>
      <c r="Q248" s="53">
        <v>0</v>
      </c>
      <c r="R248" s="52">
        <f t="shared" si="21"/>
        <v>0</v>
      </c>
      <c r="S248" s="53">
        <v>0</v>
      </c>
      <c r="T248" s="52">
        <f t="shared" si="22"/>
        <v>0</v>
      </c>
    </row>
    <row r="249" spans="1:20" s="182" customFormat="1" ht="24" x14ac:dyDescent="0.55000000000000004">
      <c r="A249" s="77">
        <v>244</v>
      </c>
      <c r="B249" s="179" t="s">
        <v>482</v>
      </c>
      <c r="C249" s="180" t="s">
        <v>251</v>
      </c>
      <c r="D249" s="180" t="s">
        <v>242</v>
      </c>
      <c r="E249" s="51">
        <v>0</v>
      </c>
      <c r="F249" s="51">
        <v>45</v>
      </c>
      <c r="G249" s="51">
        <v>0</v>
      </c>
      <c r="H249" s="51">
        <v>0</v>
      </c>
      <c r="I249" s="51">
        <v>0</v>
      </c>
      <c r="J249" s="51">
        <f t="shared" si="24"/>
        <v>0</v>
      </c>
      <c r="K249" s="181">
        <v>50</v>
      </c>
      <c r="L249" s="52">
        <f t="shared" si="19"/>
        <v>0</v>
      </c>
      <c r="M249" s="53">
        <v>0</v>
      </c>
      <c r="N249" s="52">
        <f t="shared" si="23"/>
        <v>0</v>
      </c>
      <c r="O249" s="53">
        <v>0</v>
      </c>
      <c r="P249" s="52">
        <f t="shared" si="20"/>
        <v>0</v>
      </c>
      <c r="Q249" s="53">
        <v>0</v>
      </c>
      <c r="R249" s="52">
        <f t="shared" si="21"/>
        <v>0</v>
      </c>
      <c r="S249" s="53">
        <v>0</v>
      </c>
      <c r="T249" s="52">
        <f t="shared" si="22"/>
        <v>0</v>
      </c>
    </row>
    <row r="250" spans="1:20" s="182" customFormat="1" ht="24" x14ac:dyDescent="0.55000000000000004">
      <c r="A250" s="77">
        <v>245</v>
      </c>
      <c r="B250" s="179" t="s">
        <v>483</v>
      </c>
      <c r="C250" s="180" t="s">
        <v>251</v>
      </c>
      <c r="D250" s="180" t="s">
        <v>242</v>
      </c>
      <c r="E250" s="51">
        <v>0</v>
      </c>
      <c r="F250" s="51">
        <v>45</v>
      </c>
      <c r="G250" s="51">
        <v>0</v>
      </c>
      <c r="H250" s="51">
        <v>0</v>
      </c>
      <c r="I250" s="51">
        <v>0</v>
      </c>
      <c r="J250" s="51">
        <f t="shared" si="24"/>
        <v>0</v>
      </c>
      <c r="K250" s="181">
        <v>50</v>
      </c>
      <c r="L250" s="52">
        <f t="shared" si="19"/>
        <v>0</v>
      </c>
      <c r="M250" s="53">
        <v>0</v>
      </c>
      <c r="N250" s="52">
        <f t="shared" si="23"/>
        <v>0</v>
      </c>
      <c r="O250" s="53">
        <v>0</v>
      </c>
      <c r="P250" s="52">
        <f t="shared" si="20"/>
        <v>0</v>
      </c>
      <c r="Q250" s="53">
        <v>0</v>
      </c>
      <c r="R250" s="52">
        <f t="shared" si="21"/>
        <v>0</v>
      </c>
      <c r="S250" s="53">
        <v>0</v>
      </c>
      <c r="T250" s="52">
        <f t="shared" si="22"/>
        <v>0</v>
      </c>
    </row>
    <row r="251" spans="1:20" s="182" customFormat="1" ht="24" x14ac:dyDescent="0.55000000000000004">
      <c r="A251" s="77">
        <v>246</v>
      </c>
      <c r="B251" s="179" t="s">
        <v>484</v>
      </c>
      <c r="C251" s="180" t="s">
        <v>289</v>
      </c>
      <c r="D251" s="180" t="s">
        <v>485</v>
      </c>
      <c r="E251" s="51">
        <v>415</v>
      </c>
      <c r="F251" s="51">
        <v>310</v>
      </c>
      <c r="G251" s="51">
        <v>500</v>
      </c>
      <c r="H251" s="51">
        <v>600</v>
      </c>
      <c r="I251" s="51">
        <v>0</v>
      </c>
      <c r="J251" s="51">
        <f t="shared" si="24"/>
        <v>600</v>
      </c>
      <c r="K251" s="181">
        <v>15</v>
      </c>
      <c r="L251" s="52">
        <f t="shared" si="19"/>
        <v>9000</v>
      </c>
      <c r="M251" s="53">
        <v>200</v>
      </c>
      <c r="N251" s="52">
        <f t="shared" si="23"/>
        <v>3000</v>
      </c>
      <c r="O251" s="53">
        <v>100</v>
      </c>
      <c r="P251" s="52">
        <f t="shared" si="20"/>
        <v>1500</v>
      </c>
      <c r="Q251" s="53">
        <v>200</v>
      </c>
      <c r="R251" s="52">
        <f t="shared" si="21"/>
        <v>3000</v>
      </c>
      <c r="S251" s="53">
        <v>100</v>
      </c>
      <c r="T251" s="52">
        <f t="shared" si="22"/>
        <v>1500</v>
      </c>
    </row>
    <row r="252" spans="1:20" s="182" customFormat="1" ht="24" x14ac:dyDescent="0.55000000000000004">
      <c r="A252" s="77">
        <v>247</v>
      </c>
      <c r="B252" s="179" t="s">
        <v>486</v>
      </c>
      <c r="C252" s="180" t="s">
        <v>487</v>
      </c>
      <c r="D252" s="180" t="s">
        <v>488</v>
      </c>
      <c r="E252" s="51">
        <v>377</v>
      </c>
      <c r="F252" s="51">
        <v>368</v>
      </c>
      <c r="G252" s="51">
        <v>390</v>
      </c>
      <c r="H252" s="51">
        <v>540</v>
      </c>
      <c r="I252" s="51">
        <v>40</v>
      </c>
      <c r="J252" s="51">
        <f t="shared" si="24"/>
        <v>500</v>
      </c>
      <c r="K252" s="181">
        <v>65</v>
      </c>
      <c r="L252" s="52">
        <f t="shared" si="19"/>
        <v>32500</v>
      </c>
      <c r="M252" s="53">
        <v>140</v>
      </c>
      <c r="N252" s="52">
        <f t="shared" si="23"/>
        <v>9100</v>
      </c>
      <c r="O252" s="53">
        <v>140</v>
      </c>
      <c r="P252" s="52">
        <f t="shared" si="20"/>
        <v>9100</v>
      </c>
      <c r="Q252" s="53">
        <v>140</v>
      </c>
      <c r="R252" s="52">
        <f t="shared" si="21"/>
        <v>9100</v>
      </c>
      <c r="S252" s="53">
        <v>80</v>
      </c>
      <c r="T252" s="52">
        <f t="shared" si="22"/>
        <v>5200</v>
      </c>
    </row>
    <row r="253" spans="1:20" s="182" customFormat="1" ht="24" x14ac:dyDescent="0.55000000000000004">
      <c r="A253" s="77">
        <v>248</v>
      </c>
      <c r="B253" s="179" t="s">
        <v>489</v>
      </c>
      <c r="C253" s="180" t="s">
        <v>490</v>
      </c>
      <c r="D253" s="180" t="s">
        <v>488</v>
      </c>
      <c r="E253" s="51">
        <v>121</v>
      </c>
      <c r="F253" s="51">
        <v>104</v>
      </c>
      <c r="G253" s="51">
        <v>111</v>
      </c>
      <c r="H253" s="51">
        <v>229</v>
      </c>
      <c r="I253" s="51">
        <v>29</v>
      </c>
      <c r="J253" s="51">
        <f t="shared" si="24"/>
        <v>200</v>
      </c>
      <c r="K253" s="181">
        <v>65</v>
      </c>
      <c r="L253" s="52">
        <f t="shared" si="19"/>
        <v>13000</v>
      </c>
      <c r="M253" s="53">
        <v>50</v>
      </c>
      <c r="N253" s="52">
        <f t="shared" si="23"/>
        <v>3250</v>
      </c>
      <c r="O253" s="53">
        <v>50</v>
      </c>
      <c r="P253" s="52">
        <f t="shared" si="20"/>
        <v>3250</v>
      </c>
      <c r="Q253" s="53">
        <v>50</v>
      </c>
      <c r="R253" s="52">
        <f t="shared" si="21"/>
        <v>3250</v>
      </c>
      <c r="S253" s="53">
        <v>50</v>
      </c>
      <c r="T253" s="52">
        <f t="shared" si="22"/>
        <v>3250</v>
      </c>
    </row>
    <row r="254" spans="1:20" s="182" customFormat="1" ht="24" x14ac:dyDescent="0.55000000000000004">
      <c r="A254" s="77">
        <v>249</v>
      </c>
      <c r="B254" s="179" t="s">
        <v>491</v>
      </c>
      <c r="C254" s="180" t="s">
        <v>251</v>
      </c>
      <c r="D254" s="180" t="s">
        <v>242</v>
      </c>
      <c r="E254" s="51">
        <v>7200</v>
      </c>
      <c r="F254" s="51">
        <v>6550</v>
      </c>
      <c r="G254" s="51">
        <v>6000</v>
      </c>
      <c r="H254" s="51">
        <v>7000</v>
      </c>
      <c r="I254" s="51">
        <v>0</v>
      </c>
      <c r="J254" s="51">
        <f t="shared" si="24"/>
        <v>7000</v>
      </c>
      <c r="K254" s="181">
        <v>2.75</v>
      </c>
      <c r="L254" s="52">
        <f t="shared" si="19"/>
        <v>19250</v>
      </c>
      <c r="M254" s="53">
        <v>2000</v>
      </c>
      <c r="N254" s="52">
        <f t="shared" si="23"/>
        <v>5500</v>
      </c>
      <c r="O254" s="53">
        <v>2000</v>
      </c>
      <c r="P254" s="52">
        <f t="shared" si="20"/>
        <v>5500</v>
      </c>
      <c r="Q254" s="53">
        <v>2000</v>
      </c>
      <c r="R254" s="52">
        <f t="shared" si="21"/>
        <v>5500</v>
      </c>
      <c r="S254" s="53">
        <v>1000</v>
      </c>
      <c r="T254" s="52">
        <f t="shared" si="22"/>
        <v>2750</v>
      </c>
    </row>
    <row r="255" spans="1:20" s="182" customFormat="1" ht="24" x14ac:dyDescent="0.55000000000000004">
      <c r="A255" s="77">
        <v>250</v>
      </c>
      <c r="B255" s="179" t="s">
        <v>492</v>
      </c>
      <c r="C255" s="180" t="s">
        <v>251</v>
      </c>
      <c r="D255" s="180" t="s">
        <v>242</v>
      </c>
      <c r="E255" s="51">
        <v>0</v>
      </c>
      <c r="F255" s="51">
        <v>2000</v>
      </c>
      <c r="G255" s="51">
        <v>0</v>
      </c>
      <c r="H255" s="51">
        <v>2000</v>
      </c>
      <c r="I255" s="51">
        <v>0</v>
      </c>
      <c r="J255" s="51">
        <f t="shared" si="24"/>
        <v>2000</v>
      </c>
      <c r="K255" s="181">
        <v>3.5</v>
      </c>
      <c r="L255" s="52">
        <f t="shared" si="19"/>
        <v>7000</v>
      </c>
      <c r="M255" s="53">
        <v>0</v>
      </c>
      <c r="N255" s="52">
        <f t="shared" si="23"/>
        <v>0</v>
      </c>
      <c r="O255" s="53">
        <v>1000</v>
      </c>
      <c r="P255" s="52">
        <f t="shared" si="20"/>
        <v>3500</v>
      </c>
      <c r="Q255" s="53">
        <v>0</v>
      </c>
      <c r="R255" s="52">
        <f t="shared" si="21"/>
        <v>0</v>
      </c>
      <c r="S255" s="53">
        <v>1000</v>
      </c>
      <c r="T255" s="52">
        <f t="shared" si="22"/>
        <v>3500</v>
      </c>
    </row>
    <row r="256" spans="1:20" s="182" customFormat="1" ht="24" x14ac:dyDescent="0.55000000000000004">
      <c r="A256" s="77">
        <v>251</v>
      </c>
      <c r="B256" s="179" t="s">
        <v>493</v>
      </c>
      <c r="C256" s="180" t="s">
        <v>251</v>
      </c>
      <c r="D256" s="180" t="s">
        <v>242</v>
      </c>
      <c r="E256" s="51">
        <v>2700</v>
      </c>
      <c r="F256" s="51">
        <v>1900</v>
      </c>
      <c r="G256" s="51">
        <v>1600</v>
      </c>
      <c r="H256" s="51">
        <v>2000</v>
      </c>
      <c r="I256" s="51">
        <v>0</v>
      </c>
      <c r="J256" s="51">
        <f t="shared" si="24"/>
        <v>2000</v>
      </c>
      <c r="K256" s="181">
        <v>8.75</v>
      </c>
      <c r="L256" s="52">
        <f t="shared" ref="L256:L317" si="25">J256*K256</f>
        <v>17500</v>
      </c>
      <c r="M256" s="53">
        <v>0</v>
      </c>
      <c r="N256" s="52">
        <f t="shared" si="23"/>
        <v>0</v>
      </c>
      <c r="O256" s="53">
        <v>1000</v>
      </c>
      <c r="P256" s="52">
        <f t="shared" si="20"/>
        <v>8750</v>
      </c>
      <c r="Q256" s="53">
        <v>0</v>
      </c>
      <c r="R256" s="52">
        <f t="shared" si="21"/>
        <v>0</v>
      </c>
      <c r="S256" s="53">
        <v>1000</v>
      </c>
      <c r="T256" s="52">
        <f t="shared" si="22"/>
        <v>8750</v>
      </c>
    </row>
    <row r="257" spans="1:20" s="182" customFormat="1" ht="24" x14ac:dyDescent="0.55000000000000004">
      <c r="A257" s="77">
        <v>252</v>
      </c>
      <c r="B257" s="179" t="s">
        <v>494</v>
      </c>
      <c r="C257" s="180" t="s">
        <v>251</v>
      </c>
      <c r="D257" s="180" t="s">
        <v>242</v>
      </c>
      <c r="E257" s="51">
        <v>0</v>
      </c>
      <c r="F257" s="51">
        <v>0</v>
      </c>
      <c r="G257" s="51">
        <v>0</v>
      </c>
      <c r="H257" s="51">
        <v>2500</v>
      </c>
      <c r="I257" s="51">
        <v>0</v>
      </c>
      <c r="J257" s="51">
        <f>H257-I257</f>
        <v>2500</v>
      </c>
      <c r="K257" s="181">
        <v>11.5</v>
      </c>
      <c r="L257" s="52">
        <f>J257*K257</f>
        <v>28750</v>
      </c>
      <c r="M257" s="53">
        <v>1000</v>
      </c>
      <c r="N257" s="52">
        <f t="shared" si="23"/>
        <v>11500</v>
      </c>
      <c r="O257" s="53">
        <v>500</v>
      </c>
      <c r="P257" s="52">
        <f t="shared" si="20"/>
        <v>5750</v>
      </c>
      <c r="Q257" s="53">
        <v>1000</v>
      </c>
      <c r="R257" s="52">
        <f t="shared" si="21"/>
        <v>11500</v>
      </c>
      <c r="S257" s="53">
        <v>0</v>
      </c>
      <c r="T257" s="52">
        <f t="shared" si="22"/>
        <v>0</v>
      </c>
    </row>
    <row r="258" spans="1:20" s="182" customFormat="1" ht="24" x14ac:dyDescent="0.55000000000000004">
      <c r="A258" s="77">
        <v>253</v>
      </c>
      <c r="B258" s="179" t="s">
        <v>495</v>
      </c>
      <c r="C258" s="180" t="s">
        <v>234</v>
      </c>
      <c r="D258" s="180" t="s">
        <v>488</v>
      </c>
      <c r="E258" s="51">
        <v>400</v>
      </c>
      <c r="F258" s="51">
        <v>600</v>
      </c>
      <c r="G258" s="51">
        <v>800</v>
      </c>
      <c r="H258" s="51">
        <v>1000</v>
      </c>
      <c r="I258" s="51">
        <v>0</v>
      </c>
      <c r="J258" s="51">
        <f t="shared" si="24"/>
        <v>1000</v>
      </c>
      <c r="K258" s="181">
        <v>20</v>
      </c>
      <c r="L258" s="52">
        <f t="shared" si="25"/>
        <v>20000</v>
      </c>
      <c r="M258" s="53">
        <v>200</v>
      </c>
      <c r="N258" s="52">
        <f t="shared" si="23"/>
        <v>4000</v>
      </c>
      <c r="O258" s="53">
        <v>300</v>
      </c>
      <c r="P258" s="52">
        <f t="shared" si="20"/>
        <v>6000</v>
      </c>
      <c r="Q258" s="53">
        <v>200</v>
      </c>
      <c r="R258" s="52">
        <f t="shared" si="21"/>
        <v>4000</v>
      </c>
      <c r="S258" s="53">
        <v>300</v>
      </c>
      <c r="T258" s="52">
        <f t="shared" si="22"/>
        <v>6000</v>
      </c>
    </row>
    <row r="259" spans="1:20" s="182" customFormat="1" ht="24" x14ac:dyDescent="0.55000000000000004">
      <c r="A259" s="77">
        <v>254</v>
      </c>
      <c r="B259" s="179" t="s">
        <v>496</v>
      </c>
      <c r="C259" s="180" t="s">
        <v>234</v>
      </c>
      <c r="D259" s="180" t="s">
        <v>488</v>
      </c>
      <c r="E259" s="51">
        <v>2600</v>
      </c>
      <c r="F259" s="51">
        <v>2500</v>
      </c>
      <c r="G259" s="51">
        <v>2138</v>
      </c>
      <c r="H259" s="51">
        <v>3362</v>
      </c>
      <c r="I259" s="51">
        <v>562</v>
      </c>
      <c r="J259" s="51">
        <f t="shared" si="24"/>
        <v>2800</v>
      </c>
      <c r="K259" s="181">
        <v>32</v>
      </c>
      <c r="L259" s="52">
        <f t="shared" si="25"/>
        <v>89600</v>
      </c>
      <c r="M259" s="53">
        <v>700</v>
      </c>
      <c r="N259" s="52">
        <f t="shared" si="23"/>
        <v>22400</v>
      </c>
      <c r="O259" s="53">
        <v>700</v>
      </c>
      <c r="P259" s="52">
        <f t="shared" si="20"/>
        <v>22400</v>
      </c>
      <c r="Q259" s="53">
        <v>700</v>
      </c>
      <c r="R259" s="52">
        <f t="shared" si="21"/>
        <v>22400</v>
      </c>
      <c r="S259" s="53">
        <v>700</v>
      </c>
      <c r="T259" s="52">
        <f t="shared" si="22"/>
        <v>22400</v>
      </c>
    </row>
    <row r="260" spans="1:20" s="182" customFormat="1" ht="24" x14ac:dyDescent="0.55000000000000004">
      <c r="A260" s="77">
        <v>255</v>
      </c>
      <c r="B260" s="179" t="s">
        <v>497</v>
      </c>
      <c r="C260" s="180" t="s">
        <v>498</v>
      </c>
      <c r="D260" s="180" t="s">
        <v>485</v>
      </c>
      <c r="E260" s="51">
        <v>29000</v>
      </c>
      <c r="F260" s="51">
        <v>31000</v>
      </c>
      <c r="G260" s="51">
        <v>29240</v>
      </c>
      <c r="H260" s="51">
        <v>44760</v>
      </c>
      <c r="I260" s="51">
        <v>4760</v>
      </c>
      <c r="J260" s="51">
        <f t="shared" si="24"/>
        <v>40000</v>
      </c>
      <c r="K260" s="181">
        <v>2</v>
      </c>
      <c r="L260" s="52">
        <f t="shared" si="25"/>
        <v>80000</v>
      </c>
      <c r="M260" s="53">
        <v>10000</v>
      </c>
      <c r="N260" s="52">
        <f t="shared" si="23"/>
        <v>20000</v>
      </c>
      <c r="O260" s="53">
        <v>10000</v>
      </c>
      <c r="P260" s="52">
        <f t="shared" si="20"/>
        <v>20000</v>
      </c>
      <c r="Q260" s="53">
        <v>10000</v>
      </c>
      <c r="R260" s="52">
        <f t="shared" si="21"/>
        <v>20000</v>
      </c>
      <c r="S260" s="53">
        <v>10000</v>
      </c>
      <c r="T260" s="52">
        <f t="shared" si="22"/>
        <v>20000</v>
      </c>
    </row>
    <row r="261" spans="1:20" s="182" customFormat="1" ht="24" x14ac:dyDescent="0.55000000000000004">
      <c r="A261" s="77">
        <v>256</v>
      </c>
      <c r="B261" s="179" t="s">
        <v>499</v>
      </c>
      <c r="C261" s="180" t="s">
        <v>500</v>
      </c>
      <c r="D261" s="180" t="s">
        <v>485</v>
      </c>
      <c r="E261" s="51">
        <v>7000</v>
      </c>
      <c r="F261" s="51">
        <v>2500</v>
      </c>
      <c r="G261" s="51">
        <v>4800</v>
      </c>
      <c r="H261" s="51">
        <v>7800</v>
      </c>
      <c r="I261" s="51">
        <v>1200</v>
      </c>
      <c r="J261" s="51">
        <f t="shared" si="24"/>
        <v>6600</v>
      </c>
      <c r="K261" s="181">
        <v>3</v>
      </c>
      <c r="L261" s="52">
        <f t="shared" si="25"/>
        <v>19800</v>
      </c>
      <c r="M261" s="53">
        <v>1650</v>
      </c>
      <c r="N261" s="52">
        <f t="shared" si="23"/>
        <v>4950</v>
      </c>
      <c r="O261" s="53">
        <v>1650</v>
      </c>
      <c r="P261" s="52">
        <f t="shared" si="20"/>
        <v>4950</v>
      </c>
      <c r="Q261" s="53">
        <v>1650</v>
      </c>
      <c r="R261" s="52">
        <f t="shared" si="21"/>
        <v>4950</v>
      </c>
      <c r="S261" s="53">
        <v>1650</v>
      </c>
      <c r="T261" s="52">
        <f t="shared" si="22"/>
        <v>4950</v>
      </c>
    </row>
    <row r="262" spans="1:20" s="182" customFormat="1" ht="24" x14ac:dyDescent="0.55000000000000004">
      <c r="A262" s="77">
        <v>257</v>
      </c>
      <c r="B262" s="179" t="s">
        <v>501</v>
      </c>
      <c r="C262" s="180" t="s">
        <v>502</v>
      </c>
      <c r="D262" s="180" t="s">
        <v>485</v>
      </c>
      <c r="E262" s="51">
        <v>30000</v>
      </c>
      <c r="F262" s="51">
        <v>29000</v>
      </c>
      <c r="G262" s="51">
        <v>32420</v>
      </c>
      <c r="H262" s="51">
        <v>43580</v>
      </c>
      <c r="I262" s="51">
        <v>3580</v>
      </c>
      <c r="J262" s="51">
        <f t="shared" si="24"/>
        <v>40000</v>
      </c>
      <c r="K262" s="181">
        <v>2.4</v>
      </c>
      <c r="L262" s="52">
        <f t="shared" si="25"/>
        <v>96000</v>
      </c>
      <c r="M262" s="53">
        <v>10000</v>
      </c>
      <c r="N262" s="52">
        <f t="shared" si="23"/>
        <v>24000</v>
      </c>
      <c r="O262" s="53">
        <v>10000</v>
      </c>
      <c r="P262" s="52">
        <f t="shared" si="20"/>
        <v>24000</v>
      </c>
      <c r="Q262" s="53">
        <v>10000</v>
      </c>
      <c r="R262" s="52">
        <f t="shared" si="21"/>
        <v>24000</v>
      </c>
      <c r="S262" s="53">
        <v>10000</v>
      </c>
      <c r="T262" s="52">
        <f t="shared" si="22"/>
        <v>24000</v>
      </c>
    </row>
    <row r="263" spans="1:20" s="182" customFormat="1" ht="24" x14ac:dyDescent="0.55000000000000004">
      <c r="A263" s="77">
        <v>258</v>
      </c>
      <c r="B263" s="179" t="s">
        <v>503</v>
      </c>
      <c r="C263" s="180" t="s">
        <v>504</v>
      </c>
      <c r="D263" s="180" t="s">
        <v>485</v>
      </c>
      <c r="E263" s="51">
        <v>11000</v>
      </c>
      <c r="F263" s="51">
        <v>11000</v>
      </c>
      <c r="G263" s="51">
        <v>9740</v>
      </c>
      <c r="H263" s="51">
        <v>15260</v>
      </c>
      <c r="I263" s="51">
        <v>1260</v>
      </c>
      <c r="J263" s="51">
        <f t="shared" si="24"/>
        <v>14000</v>
      </c>
      <c r="K263" s="181">
        <v>7</v>
      </c>
      <c r="L263" s="52">
        <f t="shared" si="25"/>
        <v>98000</v>
      </c>
      <c r="M263" s="53">
        <v>3500</v>
      </c>
      <c r="N263" s="52">
        <f t="shared" si="23"/>
        <v>24500</v>
      </c>
      <c r="O263" s="53">
        <v>3500</v>
      </c>
      <c r="P263" s="52">
        <f t="shared" ref="P263:P317" si="26">K263*O263</f>
        <v>24500</v>
      </c>
      <c r="Q263" s="53">
        <v>3500</v>
      </c>
      <c r="R263" s="52">
        <f t="shared" ref="R263:R317" si="27">K263*Q263</f>
        <v>24500</v>
      </c>
      <c r="S263" s="53">
        <v>3500</v>
      </c>
      <c r="T263" s="52">
        <f t="shared" ref="T263:T317" si="28">K263*S263</f>
        <v>24500</v>
      </c>
    </row>
    <row r="264" spans="1:20" s="182" customFormat="1" ht="24" x14ac:dyDescent="0.55000000000000004">
      <c r="A264" s="77">
        <v>259</v>
      </c>
      <c r="B264" s="179" t="s">
        <v>505</v>
      </c>
      <c r="C264" s="180" t="s">
        <v>251</v>
      </c>
      <c r="D264" s="180" t="s">
        <v>485</v>
      </c>
      <c r="E264" s="51">
        <v>250</v>
      </c>
      <c r="F264" s="51">
        <v>50</v>
      </c>
      <c r="G264" s="51">
        <v>120</v>
      </c>
      <c r="H264" s="51">
        <v>160</v>
      </c>
      <c r="I264" s="51">
        <v>0</v>
      </c>
      <c r="J264" s="51">
        <f t="shared" si="24"/>
        <v>160</v>
      </c>
      <c r="K264" s="181">
        <v>45</v>
      </c>
      <c r="L264" s="52">
        <f t="shared" si="25"/>
        <v>7200</v>
      </c>
      <c r="M264" s="53">
        <v>40</v>
      </c>
      <c r="N264" s="52">
        <f t="shared" si="23"/>
        <v>1800</v>
      </c>
      <c r="O264" s="53">
        <v>40</v>
      </c>
      <c r="P264" s="52">
        <f t="shared" si="26"/>
        <v>1800</v>
      </c>
      <c r="Q264" s="53">
        <v>40</v>
      </c>
      <c r="R264" s="52">
        <f t="shared" si="27"/>
        <v>1800</v>
      </c>
      <c r="S264" s="53">
        <v>40</v>
      </c>
      <c r="T264" s="52">
        <f t="shared" si="28"/>
        <v>1800</v>
      </c>
    </row>
    <row r="265" spans="1:20" s="182" customFormat="1" ht="24" x14ac:dyDescent="0.55000000000000004">
      <c r="A265" s="77">
        <v>260</v>
      </c>
      <c r="B265" s="179" t="s">
        <v>506</v>
      </c>
      <c r="C265" s="180" t="s">
        <v>393</v>
      </c>
      <c r="D265" s="180" t="s">
        <v>485</v>
      </c>
      <c r="E265" s="51">
        <v>0</v>
      </c>
      <c r="F265" s="51">
        <v>0</v>
      </c>
      <c r="G265" s="51">
        <v>0</v>
      </c>
      <c r="H265" s="51">
        <v>6000</v>
      </c>
      <c r="I265" s="51">
        <v>0</v>
      </c>
      <c r="J265" s="51">
        <f t="shared" si="24"/>
        <v>6000</v>
      </c>
      <c r="K265" s="181">
        <v>7</v>
      </c>
      <c r="L265" s="52">
        <f t="shared" si="25"/>
        <v>42000</v>
      </c>
      <c r="M265" s="53">
        <v>2000</v>
      </c>
      <c r="N265" s="52">
        <f t="shared" si="23"/>
        <v>14000</v>
      </c>
      <c r="O265" s="53">
        <v>2000</v>
      </c>
      <c r="P265" s="52">
        <f t="shared" si="26"/>
        <v>14000</v>
      </c>
      <c r="Q265" s="53">
        <v>1000</v>
      </c>
      <c r="R265" s="52">
        <f t="shared" si="27"/>
        <v>7000</v>
      </c>
      <c r="S265" s="53">
        <v>1000</v>
      </c>
      <c r="T265" s="52">
        <f t="shared" si="28"/>
        <v>7000</v>
      </c>
    </row>
    <row r="266" spans="1:20" s="182" customFormat="1" ht="24" x14ac:dyDescent="0.55000000000000004">
      <c r="A266" s="77">
        <v>261</v>
      </c>
      <c r="B266" s="179" t="s">
        <v>507</v>
      </c>
      <c r="C266" s="180" t="s">
        <v>393</v>
      </c>
      <c r="D266" s="180" t="s">
        <v>485</v>
      </c>
      <c r="E266" s="51">
        <v>0</v>
      </c>
      <c r="F266" s="51">
        <v>0</v>
      </c>
      <c r="G266" s="51">
        <v>0</v>
      </c>
      <c r="H266" s="51">
        <v>5000</v>
      </c>
      <c r="I266" s="51">
        <v>0</v>
      </c>
      <c r="J266" s="51">
        <f t="shared" si="24"/>
        <v>5000</v>
      </c>
      <c r="K266" s="181">
        <v>7</v>
      </c>
      <c r="L266" s="52">
        <f t="shared" si="25"/>
        <v>35000</v>
      </c>
      <c r="M266" s="53">
        <v>2000</v>
      </c>
      <c r="N266" s="52">
        <f t="shared" si="23"/>
        <v>14000</v>
      </c>
      <c r="O266" s="53">
        <v>1000</v>
      </c>
      <c r="P266" s="52">
        <f t="shared" si="26"/>
        <v>7000</v>
      </c>
      <c r="Q266" s="53">
        <v>1000</v>
      </c>
      <c r="R266" s="52">
        <f t="shared" si="27"/>
        <v>7000</v>
      </c>
      <c r="S266" s="53">
        <v>1000</v>
      </c>
      <c r="T266" s="52">
        <f t="shared" si="28"/>
        <v>7000</v>
      </c>
    </row>
    <row r="267" spans="1:20" s="182" customFormat="1" ht="24" x14ac:dyDescent="0.55000000000000004">
      <c r="A267" s="77">
        <v>262</v>
      </c>
      <c r="B267" s="179" t="s">
        <v>508</v>
      </c>
      <c r="C267" s="180" t="s">
        <v>393</v>
      </c>
      <c r="D267" s="180" t="s">
        <v>485</v>
      </c>
      <c r="E267" s="51">
        <v>0</v>
      </c>
      <c r="F267" s="51">
        <v>0</v>
      </c>
      <c r="G267" s="51">
        <v>0</v>
      </c>
      <c r="H267" s="51">
        <v>1000</v>
      </c>
      <c r="I267" s="51">
        <v>0</v>
      </c>
      <c r="J267" s="51">
        <f t="shared" si="24"/>
        <v>1000</v>
      </c>
      <c r="K267" s="181">
        <v>7</v>
      </c>
      <c r="L267" s="52">
        <f t="shared" si="25"/>
        <v>7000</v>
      </c>
      <c r="M267" s="53">
        <v>500</v>
      </c>
      <c r="N267" s="52">
        <f t="shared" si="23"/>
        <v>3500</v>
      </c>
      <c r="O267" s="53">
        <v>0</v>
      </c>
      <c r="P267" s="52">
        <f t="shared" si="26"/>
        <v>0</v>
      </c>
      <c r="Q267" s="53">
        <v>500</v>
      </c>
      <c r="R267" s="52">
        <f t="shared" si="27"/>
        <v>3500</v>
      </c>
      <c r="S267" s="53">
        <v>0</v>
      </c>
      <c r="T267" s="52">
        <f t="shared" si="28"/>
        <v>0</v>
      </c>
    </row>
    <row r="268" spans="1:20" s="182" customFormat="1" ht="24" x14ac:dyDescent="0.55000000000000004">
      <c r="A268" s="77">
        <v>263</v>
      </c>
      <c r="B268" s="179" t="s">
        <v>509</v>
      </c>
      <c r="C268" s="180" t="s">
        <v>500</v>
      </c>
      <c r="D268" s="180" t="s">
        <v>485</v>
      </c>
      <c r="E268" s="51">
        <v>15040</v>
      </c>
      <c r="F268" s="51">
        <v>14400</v>
      </c>
      <c r="G268" s="51">
        <v>14760</v>
      </c>
      <c r="H268" s="51">
        <v>21240</v>
      </c>
      <c r="I268" s="51">
        <v>2040</v>
      </c>
      <c r="J268" s="51">
        <f t="shared" si="24"/>
        <v>19200</v>
      </c>
      <c r="K268" s="181">
        <v>4</v>
      </c>
      <c r="L268" s="52">
        <f t="shared" si="25"/>
        <v>76800</v>
      </c>
      <c r="M268" s="53">
        <v>4800</v>
      </c>
      <c r="N268" s="52">
        <f t="shared" si="23"/>
        <v>19200</v>
      </c>
      <c r="O268" s="53">
        <v>4800</v>
      </c>
      <c r="P268" s="52">
        <f t="shared" si="26"/>
        <v>19200</v>
      </c>
      <c r="Q268" s="53">
        <v>4800</v>
      </c>
      <c r="R268" s="52">
        <f t="shared" si="27"/>
        <v>19200</v>
      </c>
      <c r="S268" s="53">
        <v>4800</v>
      </c>
      <c r="T268" s="52">
        <f t="shared" si="28"/>
        <v>19200</v>
      </c>
    </row>
    <row r="269" spans="1:20" s="182" customFormat="1" ht="24" x14ac:dyDescent="0.55000000000000004">
      <c r="A269" s="77">
        <v>264</v>
      </c>
      <c r="B269" s="179" t="s">
        <v>510</v>
      </c>
      <c r="C269" s="180" t="s">
        <v>511</v>
      </c>
      <c r="D269" s="180" t="s">
        <v>485</v>
      </c>
      <c r="E269" s="51">
        <v>2000</v>
      </c>
      <c r="F269" s="51">
        <v>4000</v>
      </c>
      <c r="G269" s="51">
        <v>6750</v>
      </c>
      <c r="H269" s="51">
        <v>8250</v>
      </c>
      <c r="I269" s="51">
        <v>1250</v>
      </c>
      <c r="J269" s="51">
        <f t="shared" si="24"/>
        <v>7000</v>
      </c>
      <c r="K269" s="181">
        <v>2.25</v>
      </c>
      <c r="L269" s="52">
        <f t="shared" si="25"/>
        <v>15750</v>
      </c>
      <c r="M269" s="53">
        <v>1750</v>
      </c>
      <c r="N269" s="52">
        <f t="shared" si="23"/>
        <v>3937.5</v>
      </c>
      <c r="O269" s="53">
        <v>1750</v>
      </c>
      <c r="P269" s="52">
        <f t="shared" si="26"/>
        <v>3937.5</v>
      </c>
      <c r="Q269" s="53">
        <v>1750</v>
      </c>
      <c r="R269" s="52">
        <f t="shared" si="27"/>
        <v>3937.5</v>
      </c>
      <c r="S269" s="53">
        <v>1750</v>
      </c>
      <c r="T269" s="52">
        <f t="shared" si="28"/>
        <v>3937.5</v>
      </c>
    </row>
    <row r="270" spans="1:20" s="182" customFormat="1" ht="24" x14ac:dyDescent="0.55000000000000004">
      <c r="A270" s="77">
        <v>265</v>
      </c>
      <c r="B270" s="179" t="s">
        <v>512</v>
      </c>
      <c r="C270" s="180" t="s">
        <v>511</v>
      </c>
      <c r="D270" s="180" t="s">
        <v>485</v>
      </c>
      <c r="E270" s="51">
        <v>3000</v>
      </c>
      <c r="F270" s="51">
        <v>5000</v>
      </c>
      <c r="G270" s="51">
        <v>7200</v>
      </c>
      <c r="H270" s="51">
        <v>11300</v>
      </c>
      <c r="I270" s="51">
        <v>1300</v>
      </c>
      <c r="J270" s="51">
        <f t="shared" si="24"/>
        <v>10000</v>
      </c>
      <c r="K270" s="181">
        <v>2.25</v>
      </c>
      <c r="L270" s="52">
        <f t="shared" si="25"/>
        <v>22500</v>
      </c>
      <c r="M270" s="53">
        <v>2500</v>
      </c>
      <c r="N270" s="52">
        <f t="shared" si="23"/>
        <v>5625</v>
      </c>
      <c r="O270" s="53">
        <v>2500</v>
      </c>
      <c r="P270" s="52">
        <f t="shared" si="26"/>
        <v>5625</v>
      </c>
      <c r="Q270" s="53">
        <v>2500</v>
      </c>
      <c r="R270" s="52">
        <f t="shared" si="27"/>
        <v>5625</v>
      </c>
      <c r="S270" s="53">
        <v>2500</v>
      </c>
      <c r="T270" s="52">
        <f t="shared" si="28"/>
        <v>5625</v>
      </c>
    </row>
    <row r="271" spans="1:20" s="182" customFormat="1" ht="24" x14ac:dyDescent="0.55000000000000004">
      <c r="A271" s="77">
        <v>266</v>
      </c>
      <c r="B271" s="179" t="s">
        <v>513</v>
      </c>
      <c r="C271" s="180" t="s">
        <v>221</v>
      </c>
      <c r="D271" s="180" t="s">
        <v>235</v>
      </c>
      <c r="E271" s="51">
        <v>2</v>
      </c>
      <c r="F271" s="51">
        <v>3</v>
      </c>
      <c r="G271" s="51">
        <v>3</v>
      </c>
      <c r="H271" s="51">
        <v>6</v>
      </c>
      <c r="I271" s="51">
        <v>1</v>
      </c>
      <c r="J271" s="51">
        <f t="shared" si="24"/>
        <v>5</v>
      </c>
      <c r="K271" s="181">
        <v>2461</v>
      </c>
      <c r="L271" s="52">
        <f t="shared" si="25"/>
        <v>12305</v>
      </c>
      <c r="M271" s="53">
        <v>2</v>
      </c>
      <c r="N271" s="52">
        <f t="shared" ref="N271:N317" si="29">K271*M271</f>
        <v>4922</v>
      </c>
      <c r="O271" s="53">
        <v>0</v>
      </c>
      <c r="P271" s="52">
        <f t="shared" si="26"/>
        <v>0</v>
      </c>
      <c r="Q271" s="53">
        <v>1</v>
      </c>
      <c r="R271" s="52">
        <f t="shared" si="27"/>
        <v>2461</v>
      </c>
      <c r="S271" s="53">
        <v>2</v>
      </c>
      <c r="T271" s="52">
        <f t="shared" si="28"/>
        <v>4922</v>
      </c>
    </row>
    <row r="272" spans="1:20" s="182" customFormat="1" ht="24" x14ac:dyDescent="0.55000000000000004">
      <c r="A272" s="77">
        <v>267</v>
      </c>
      <c r="B272" s="179" t="s">
        <v>514</v>
      </c>
      <c r="C272" s="180" t="s">
        <v>221</v>
      </c>
      <c r="D272" s="180" t="s">
        <v>235</v>
      </c>
      <c r="E272" s="51">
        <v>13</v>
      </c>
      <c r="F272" s="51">
        <v>13</v>
      </c>
      <c r="G272" s="51">
        <v>14</v>
      </c>
      <c r="H272" s="51">
        <v>22</v>
      </c>
      <c r="I272" s="51">
        <v>2</v>
      </c>
      <c r="J272" s="51">
        <f t="shared" si="24"/>
        <v>20</v>
      </c>
      <c r="K272" s="181">
        <v>3500</v>
      </c>
      <c r="L272" s="52">
        <f t="shared" si="25"/>
        <v>70000</v>
      </c>
      <c r="M272" s="53">
        <v>5</v>
      </c>
      <c r="N272" s="52">
        <f t="shared" si="29"/>
        <v>17500</v>
      </c>
      <c r="O272" s="53">
        <v>5</v>
      </c>
      <c r="P272" s="52">
        <f t="shared" si="26"/>
        <v>17500</v>
      </c>
      <c r="Q272" s="53">
        <v>5</v>
      </c>
      <c r="R272" s="52">
        <f t="shared" si="27"/>
        <v>17500</v>
      </c>
      <c r="S272" s="53">
        <v>5</v>
      </c>
      <c r="T272" s="52">
        <f t="shared" si="28"/>
        <v>17500</v>
      </c>
    </row>
    <row r="273" spans="1:20" s="182" customFormat="1" ht="24" x14ac:dyDescent="0.55000000000000004">
      <c r="A273" s="77">
        <v>268</v>
      </c>
      <c r="B273" s="179" t="s">
        <v>515</v>
      </c>
      <c r="C273" s="180" t="s">
        <v>221</v>
      </c>
      <c r="D273" s="180" t="s">
        <v>235</v>
      </c>
      <c r="E273" s="51">
        <v>13</v>
      </c>
      <c r="F273" s="51">
        <v>11</v>
      </c>
      <c r="G273" s="51">
        <v>14</v>
      </c>
      <c r="H273" s="51">
        <v>21</v>
      </c>
      <c r="I273" s="51">
        <v>1</v>
      </c>
      <c r="J273" s="51">
        <f t="shared" si="24"/>
        <v>20</v>
      </c>
      <c r="K273" s="181">
        <v>4500</v>
      </c>
      <c r="L273" s="52">
        <f t="shared" si="25"/>
        <v>90000</v>
      </c>
      <c r="M273" s="53">
        <v>5</v>
      </c>
      <c r="N273" s="52">
        <f t="shared" si="29"/>
        <v>22500</v>
      </c>
      <c r="O273" s="53">
        <v>5</v>
      </c>
      <c r="P273" s="52">
        <f t="shared" si="26"/>
        <v>22500</v>
      </c>
      <c r="Q273" s="53">
        <v>5</v>
      </c>
      <c r="R273" s="52">
        <f t="shared" si="27"/>
        <v>22500</v>
      </c>
      <c r="S273" s="53">
        <v>5</v>
      </c>
      <c r="T273" s="52">
        <f t="shared" si="28"/>
        <v>22500</v>
      </c>
    </row>
    <row r="274" spans="1:20" s="182" customFormat="1" ht="24" x14ac:dyDescent="0.55000000000000004">
      <c r="A274" s="77">
        <v>269</v>
      </c>
      <c r="B274" s="179" t="s">
        <v>516</v>
      </c>
      <c r="C274" s="180" t="s">
        <v>289</v>
      </c>
      <c r="D274" s="180" t="s">
        <v>290</v>
      </c>
      <c r="E274" s="51">
        <v>14</v>
      </c>
      <c r="F274" s="51">
        <v>20</v>
      </c>
      <c r="G274" s="51">
        <v>0</v>
      </c>
      <c r="H274" s="51">
        <v>15</v>
      </c>
      <c r="I274" s="51">
        <v>15</v>
      </c>
      <c r="J274" s="51">
        <f t="shared" si="24"/>
        <v>0</v>
      </c>
      <c r="K274" s="181">
        <v>73</v>
      </c>
      <c r="L274" s="52">
        <f t="shared" si="25"/>
        <v>0</v>
      </c>
      <c r="M274" s="53">
        <v>0</v>
      </c>
      <c r="N274" s="52">
        <f t="shared" si="29"/>
        <v>0</v>
      </c>
      <c r="O274" s="53">
        <v>0</v>
      </c>
      <c r="P274" s="52">
        <f t="shared" si="26"/>
        <v>0</v>
      </c>
      <c r="Q274" s="53">
        <v>0</v>
      </c>
      <c r="R274" s="52">
        <f t="shared" si="27"/>
        <v>0</v>
      </c>
      <c r="S274" s="53">
        <v>0</v>
      </c>
      <c r="T274" s="52">
        <f t="shared" si="28"/>
        <v>0</v>
      </c>
    </row>
    <row r="275" spans="1:20" s="182" customFormat="1" ht="24" x14ac:dyDescent="0.55000000000000004">
      <c r="A275" s="77">
        <v>270</v>
      </c>
      <c r="B275" s="179" t="s">
        <v>517</v>
      </c>
      <c r="C275" s="180" t="s">
        <v>251</v>
      </c>
      <c r="D275" s="180" t="s">
        <v>518</v>
      </c>
      <c r="E275" s="51">
        <v>700</v>
      </c>
      <c r="F275" s="51">
        <v>600</v>
      </c>
      <c r="G275" s="51">
        <v>500</v>
      </c>
      <c r="H275" s="51">
        <v>1000</v>
      </c>
      <c r="I275" s="51">
        <v>300</v>
      </c>
      <c r="J275" s="51">
        <f t="shared" si="24"/>
        <v>700</v>
      </c>
      <c r="K275" s="181">
        <v>3</v>
      </c>
      <c r="L275" s="52">
        <f t="shared" si="25"/>
        <v>2100</v>
      </c>
      <c r="M275" s="53">
        <v>0</v>
      </c>
      <c r="N275" s="52">
        <f t="shared" si="29"/>
        <v>0</v>
      </c>
      <c r="O275" s="53">
        <v>500</v>
      </c>
      <c r="P275" s="52">
        <f t="shared" si="26"/>
        <v>1500</v>
      </c>
      <c r="Q275" s="53">
        <v>0</v>
      </c>
      <c r="R275" s="52">
        <f t="shared" si="27"/>
        <v>0</v>
      </c>
      <c r="S275" s="53">
        <v>200</v>
      </c>
      <c r="T275" s="52">
        <f t="shared" si="28"/>
        <v>600</v>
      </c>
    </row>
    <row r="276" spans="1:20" s="182" customFormat="1" ht="24" x14ac:dyDescent="0.55000000000000004">
      <c r="A276" s="77">
        <v>271</v>
      </c>
      <c r="B276" s="179" t="s">
        <v>519</v>
      </c>
      <c r="C276" s="180" t="s">
        <v>251</v>
      </c>
      <c r="D276" s="180" t="s">
        <v>242</v>
      </c>
      <c r="E276" s="51">
        <v>36</v>
      </c>
      <c r="F276" s="51">
        <v>24</v>
      </c>
      <c r="G276" s="51">
        <v>30</v>
      </c>
      <c r="H276" s="51">
        <v>56</v>
      </c>
      <c r="I276" s="51">
        <v>6</v>
      </c>
      <c r="J276" s="51">
        <f t="shared" si="24"/>
        <v>50</v>
      </c>
      <c r="K276" s="181">
        <v>32</v>
      </c>
      <c r="L276" s="52">
        <f t="shared" si="25"/>
        <v>1600</v>
      </c>
      <c r="M276" s="53">
        <v>0</v>
      </c>
      <c r="N276" s="52">
        <f t="shared" si="29"/>
        <v>0</v>
      </c>
      <c r="O276" s="53">
        <v>30</v>
      </c>
      <c r="P276" s="52">
        <f t="shared" si="26"/>
        <v>960</v>
      </c>
      <c r="Q276" s="53">
        <v>0</v>
      </c>
      <c r="R276" s="52">
        <f t="shared" si="27"/>
        <v>0</v>
      </c>
      <c r="S276" s="53">
        <v>20</v>
      </c>
      <c r="T276" s="52">
        <f t="shared" si="28"/>
        <v>640</v>
      </c>
    </row>
    <row r="277" spans="1:20" s="182" customFormat="1" ht="24" x14ac:dyDescent="0.55000000000000004">
      <c r="A277" s="77">
        <v>272</v>
      </c>
      <c r="B277" s="179" t="s">
        <v>520</v>
      </c>
      <c r="C277" s="180" t="s">
        <v>251</v>
      </c>
      <c r="D277" s="180" t="s">
        <v>242</v>
      </c>
      <c r="E277" s="51">
        <v>12</v>
      </c>
      <c r="F277" s="51">
        <v>24</v>
      </c>
      <c r="G277" s="51">
        <v>23</v>
      </c>
      <c r="H277" s="51">
        <v>50</v>
      </c>
      <c r="I277" s="51">
        <v>0</v>
      </c>
      <c r="J277" s="51">
        <f t="shared" si="24"/>
        <v>50</v>
      </c>
      <c r="K277" s="181">
        <v>32</v>
      </c>
      <c r="L277" s="52">
        <f t="shared" si="25"/>
        <v>1600</v>
      </c>
      <c r="M277" s="53">
        <v>30</v>
      </c>
      <c r="N277" s="52">
        <f t="shared" si="29"/>
        <v>960</v>
      </c>
      <c r="O277" s="53">
        <v>0</v>
      </c>
      <c r="P277" s="52">
        <f t="shared" si="26"/>
        <v>0</v>
      </c>
      <c r="Q277" s="53">
        <v>0</v>
      </c>
      <c r="R277" s="52">
        <f t="shared" si="27"/>
        <v>0</v>
      </c>
      <c r="S277" s="53">
        <v>20</v>
      </c>
      <c r="T277" s="52">
        <f t="shared" si="28"/>
        <v>640</v>
      </c>
    </row>
    <row r="278" spans="1:20" s="182" customFormat="1" ht="24" x14ac:dyDescent="0.55000000000000004">
      <c r="A278" s="77">
        <v>273</v>
      </c>
      <c r="B278" s="179" t="s">
        <v>521</v>
      </c>
      <c r="C278" s="180" t="s">
        <v>251</v>
      </c>
      <c r="D278" s="180" t="s">
        <v>242</v>
      </c>
      <c r="E278" s="51">
        <v>73</v>
      </c>
      <c r="F278" s="51">
        <v>71</v>
      </c>
      <c r="G278" s="51">
        <v>74</v>
      </c>
      <c r="H278" s="51">
        <v>121</v>
      </c>
      <c r="I278" s="51">
        <v>21</v>
      </c>
      <c r="J278" s="51">
        <f t="shared" si="24"/>
        <v>100</v>
      </c>
      <c r="K278" s="181">
        <v>32</v>
      </c>
      <c r="L278" s="52">
        <f t="shared" si="25"/>
        <v>3200</v>
      </c>
      <c r="M278" s="53">
        <v>50</v>
      </c>
      <c r="N278" s="52">
        <f t="shared" si="29"/>
        <v>1600</v>
      </c>
      <c r="O278" s="53">
        <v>0</v>
      </c>
      <c r="P278" s="52">
        <f t="shared" si="26"/>
        <v>0</v>
      </c>
      <c r="Q278" s="53">
        <v>50</v>
      </c>
      <c r="R278" s="52">
        <f t="shared" si="27"/>
        <v>1600</v>
      </c>
      <c r="S278" s="53">
        <v>0</v>
      </c>
      <c r="T278" s="52">
        <f t="shared" si="28"/>
        <v>0</v>
      </c>
    </row>
    <row r="279" spans="1:20" s="182" customFormat="1" ht="24" x14ac:dyDescent="0.55000000000000004">
      <c r="A279" s="77">
        <v>274</v>
      </c>
      <c r="B279" s="179" t="s">
        <v>522</v>
      </c>
      <c r="C279" s="180" t="s">
        <v>251</v>
      </c>
      <c r="D279" s="180" t="s">
        <v>242</v>
      </c>
      <c r="E279" s="51">
        <v>108</v>
      </c>
      <c r="F279" s="51">
        <v>120</v>
      </c>
      <c r="G279" s="51">
        <v>107</v>
      </c>
      <c r="H279" s="51">
        <v>140</v>
      </c>
      <c r="I279" s="51">
        <v>0</v>
      </c>
      <c r="J279" s="51">
        <f t="shared" si="24"/>
        <v>140</v>
      </c>
      <c r="K279" s="181">
        <v>32</v>
      </c>
      <c r="L279" s="52">
        <f t="shared" si="25"/>
        <v>4480</v>
      </c>
      <c r="M279" s="53">
        <v>50</v>
      </c>
      <c r="N279" s="52">
        <f t="shared" si="29"/>
        <v>1600</v>
      </c>
      <c r="O279" s="53">
        <v>50</v>
      </c>
      <c r="P279" s="52">
        <f t="shared" si="26"/>
        <v>1600</v>
      </c>
      <c r="Q279" s="53">
        <v>0</v>
      </c>
      <c r="R279" s="52">
        <f t="shared" si="27"/>
        <v>0</v>
      </c>
      <c r="S279" s="53">
        <v>40</v>
      </c>
      <c r="T279" s="52">
        <f t="shared" si="28"/>
        <v>1280</v>
      </c>
    </row>
    <row r="280" spans="1:20" s="182" customFormat="1" ht="24" x14ac:dyDescent="0.55000000000000004">
      <c r="A280" s="77">
        <v>275</v>
      </c>
      <c r="B280" s="179" t="s">
        <v>523</v>
      </c>
      <c r="C280" s="180" t="s">
        <v>251</v>
      </c>
      <c r="D280" s="180" t="s">
        <v>242</v>
      </c>
      <c r="E280" s="51">
        <v>84</v>
      </c>
      <c r="F280" s="51">
        <v>48</v>
      </c>
      <c r="G280" s="51">
        <v>96</v>
      </c>
      <c r="H280" s="51">
        <v>120</v>
      </c>
      <c r="I280" s="51">
        <v>0</v>
      </c>
      <c r="J280" s="51">
        <f t="shared" si="24"/>
        <v>120</v>
      </c>
      <c r="K280" s="181">
        <v>32</v>
      </c>
      <c r="L280" s="52">
        <f t="shared" si="25"/>
        <v>3840</v>
      </c>
      <c r="M280" s="53">
        <v>60</v>
      </c>
      <c r="N280" s="52">
        <f t="shared" si="29"/>
        <v>1920</v>
      </c>
      <c r="O280" s="53">
        <v>0</v>
      </c>
      <c r="P280" s="52">
        <f t="shared" si="26"/>
        <v>0</v>
      </c>
      <c r="Q280" s="53">
        <v>60</v>
      </c>
      <c r="R280" s="52">
        <f t="shared" si="27"/>
        <v>1920</v>
      </c>
      <c r="S280" s="53">
        <v>0</v>
      </c>
      <c r="T280" s="52">
        <f t="shared" si="28"/>
        <v>0</v>
      </c>
    </row>
    <row r="281" spans="1:20" s="182" customFormat="1" ht="24" x14ac:dyDescent="0.55000000000000004">
      <c r="A281" s="77">
        <v>276</v>
      </c>
      <c r="B281" s="179" t="s">
        <v>524</v>
      </c>
      <c r="C281" s="180" t="s">
        <v>283</v>
      </c>
      <c r="D281" s="180" t="s">
        <v>284</v>
      </c>
      <c r="E281" s="51">
        <v>350</v>
      </c>
      <c r="F281" s="51">
        <v>213</v>
      </c>
      <c r="G281" s="51">
        <v>288</v>
      </c>
      <c r="H281" s="51">
        <v>343</v>
      </c>
      <c r="I281" s="51">
        <v>43</v>
      </c>
      <c r="J281" s="51">
        <f t="shared" si="24"/>
        <v>300</v>
      </c>
      <c r="K281" s="181">
        <v>90</v>
      </c>
      <c r="L281" s="52">
        <f t="shared" si="25"/>
        <v>27000</v>
      </c>
      <c r="M281" s="53">
        <v>100</v>
      </c>
      <c r="N281" s="52">
        <f t="shared" si="29"/>
        <v>9000</v>
      </c>
      <c r="O281" s="53">
        <v>0</v>
      </c>
      <c r="P281" s="52">
        <f t="shared" si="26"/>
        <v>0</v>
      </c>
      <c r="Q281" s="53">
        <v>100</v>
      </c>
      <c r="R281" s="52">
        <f t="shared" si="27"/>
        <v>9000</v>
      </c>
      <c r="S281" s="53">
        <v>100</v>
      </c>
      <c r="T281" s="52">
        <f t="shared" si="28"/>
        <v>9000</v>
      </c>
    </row>
    <row r="282" spans="1:20" s="182" customFormat="1" ht="24" x14ac:dyDescent="0.55000000000000004">
      <c r="A282" s="77">
        <v>277</v>
      </c>
      <c r="B282" s="179" t="s">
        <v>525</v>
      </c>
      <c r="C282" s="180" t="s">
        <v>283</v>
      </c>
      <c r="D282" s="180" t="s">
        <v>284</v>
      </c>
      <c r="E282" s="51">
        <v>205</v>
      </c>
      <c r="F282" s="51">
        <v>149</v>
      </c>
      <c r="G282" s="51">
        <v>133</v>
      </c>
      <c r="H282" s="51">
        <v>254</v>
      </c>
      <c r="I282" s="51">
        <v>54</v>
      </c>
      <c r="J282" s="51">
        <f t="shared" si="24"/>
        <v>200</v>
      </c>
      <c r="K282" s="181">
        <v>120</v>
      </c>
      <c r="L282" s="52">
        <f t="shared" si="25"/>
        <v>24000</v>
      </c>
      <c r="M282" s="53">
        <v>50</v>
      </c>
      <c r="N282" s="52">
        <f t="shared" si="29"/>
        <v>6000</v>
      </c>
      <c r="O282" s="53">
        <v>50</v>
      </c>
      <c r="P282" s="52">
        <f t="shared" si="26"/>
        <v>6000</v>
      </c>
      <c r="Q282" s="53">
        <v>50</v>
      </c>
      <c r="R282" s="52">
        <f t="shared" si="27"/>
        <v>6000</v>
      </c>
      <c r="S282" s="53">
        <v>50</v>
      </c>
      <c r="T282" s="52">
        <f t="shared" si="28"/>
        <v>6000</v>
      </c>
    </row>
    <row r="283" spans="1:20" s="182" customFormat="1" ht="24" x14ac:dyDescent="0.55000000000000004">
      <c r="A283" s="77">
        <v>278</v>
      </c>
      <c r="B283" s="179" t="s">
        <v>526</v>
      </c>
      <c r="C283" s="180" t="s">
        <v>283</v>
      </c>
      <c r="D283" s="180" t="s">
        <v>284</v>
      </c>
      <c r="E283" s="51">
        <v>7</v>
      </c>
      <c r="F283" s="51">
        <v>4</v>
      </c>
      <c r="G283" s="51">
        <v>3</v>
      </c>
      <c r="H283" s="51">
        <v>6</v>
      </c>
      <c r="I283" s="51">
        <v>6</v>
      </c>
      <c r="J283" s="51">
        <f t="shared" si="24"/>
        <v>0</v>
      </c>
      <c r="K283" s="181">
        <v>180</v>
      </c>
      <c r="L283" s="52">
        <f t="shared" si="25"/>
        <v>0</v>
      </c>
      <c r="M283" s="53">
        <v>0</v>
      </c>
      <c r="N283" s="52">
        <f t="shared" si="29"/>
        <v>0</v>
      </c>
      <c r="O283" s="53">
        <v>0</v>
      </c>
      <c r="P283" s="52">
        <f t="shared" si="26"/>
        <v>0</v>
      </c>
      <c r="Q283" s="53">
        <v>0</v>
      </c>
      <c r="R283" s="52">
        <f t="shared" si="27"/>
        <v>0</v>
      </c>
      <c r="S283" s="53">
        <v>0</v>
      </c>
      <c r="T283" s="52">
        <f t="shared" si="28"/>
        <v>0</v>
      </c>
    </row>
    <row r="284" spans="1:20" s="182" customFormat="1" ht="24" x14ac:dyDescent="0.55000000000000004">
      <c r="A284" s="77">
        <v>279</v>
      </c>
      <c r="B284" s="179" t="s">
        <v>527</v>
      </c>
      <c r="C284" s="180" t="s">
        <v>251</v>
      </c>
      <c r="D284" s="180" t="s">
        <v>235</v>
      </c>
      <c r="E284" s="51">
        <v>0</v>
      </c>
      <c r="F284" s="51">
        <v>3</v>
      </c>
      <c r="G284" s="51">
        <v>0</v>
      </c>
      <c r="H284" s="51">
        <v>3</v>
      </c>
      <c r="I284" s="51">
        <v>2</v>
      </c>
      <c r="J284" s="51">
        <f t="shared" si="24"/>
        <v>1</v>
      </c>
      <c r="K284" s="181">
        <v>400</v>
      </c>
      <c r="L284" s="52">
        <f t="shared" si="25"/>
        <v>400</v>
      </c>
      <c r="M284" s="53">
        <v>0</v>
      </c>
      <c r="N284" s="52">
        <f t="shared" si="29"/>
        <v>0</v>
      </c>
      <c r="O284" s="53">
        <v>1</v>
      </c>
      <c r="P284" s="52">
        <f t="shared" si="26"/>
        <v>400</v>
      </c>
      <c r="Q284" s="53">
        <v>0</v>
      </c>
      <c r="R284" s="52">
        <f t="shared" si="27"/>
        <v>0</v>
      </c>
      <c r="S284" s="53">
        <v>0</v>
      </c>
      <c r="T284" s="52">
        <f t="shared" si="28"/>
        <v>0</v>
      </c>
    </row>
    <row r="285" spans="1:20" s="182" customFormat="1" ht="24" x14ac:dyDescent="0.55000000000000004">
      <c r="A285" s="77">
        <v>280</v>
      </c>
      <c r="B285" s="179" t="s">
        <v>528</v>
      </c>
      <c r="C285" s="180" t="s">
        <v>251</v>
      </c>
      <c r="D285" s="180" t="s">
        <v>235</v>
      </c>
      <c r="E285" s="51">
        <v>0</v>
      </c>
      <c r="F285" s="51">
        <v>3</v>
      </c>
      <c r="G285" s="51">
        <v>0</v>
      </c>
      <c r="H285" s="51">
        <v>3</v>
      </c>
      <c r="I285" s="51">
        <v>2</v>
      </c>
      <c r="J285" s="51">
        <f t="shared" si="24"/>
        <v>1</v>
      </c>
      <c r="K285" s="181">
        <v>400</v>
      </c>
      <c r="L285" s="52">
        <f t="shared" si="25"/>
        <v>400</v>
      </c>
      <c r="M285" s="53">
        <v>0</v>
      </c>
      <c r="N285" s="52">
        <f t="shared" si="29"/>
        <v>0</v>
      </c>
      <c r="O285" s="53">
        <v>1</v>
      </c>
      <c r="P285" s="52">
        <f t="shared" si="26"/>
        <v>400</v>
      </c>
      <c r="Q285" s="53">
        <v>0</v>
      </c>
      <c r="R285" s="52">
        <f t="shared" si="27"/>
        <v>0</v>
      </c>
      <c r="S285" s="53">
        <v>0</v>
      </c>
      <c r="T285" s="52">
        <f t="shared" si="28"/>
        <v>0</v>
      </c>
    </row>
    <row r="286" spans="1:20" s="182" customFormat="1" ht="24" x14ac:dyDescent="0.55000000000000004">
      <c r="A286" s="77">
        <v>281</v>
      </c>
      <c r="B286" s="179" t="s">
        <v>529</v>
      </c>
      <c r="C286" s="180" t="s">
        <v>251</v>
      </c>
      <c r="D286" s="180" t="s">
        <v>235</v>
      </c>
      <c r="E286" s="51">
        <v>11</v>
      </c>
      <c r="F286" s="51">
        <v>14</v>
      </c>
      <c r="G286" s="51">
        <v>18</v>
      </c>
      <c r="H286" s="51">
        <v>0</v>
      </c>
      <c r="I286" s="51">
        <v>0</v>
      </c>
      <c r="J286" s="51">
        <f t="shared" si="24"/>
        <v>0</v>
      </c>
      <c r="K286" s="181">
        <v>950</v>
      </c>
      <c r="L286" s="52">
        <f t="shared" si="25"/>
        <v>0</v>
      </c>
      <c r="M286" s="53">
        <v>0</v>
      </c>
      <c r="N286" s="52">
        <f t="shared" si="29"/>
        <v>0</v>
      </c>
      <c r="O286" s="53">
        <v>0</v>
      </c>
      <c r="P286" s="52">
        <f t="shared" si="26"/>
        <v>0</v>
      </c>
      <c r="Q286" s="53">
        <v>0</v>
      </c>
      <c r="R286" s="52">
        <f t="shared" si="27"/>
        <v>0</v>
      </c>
      <c r="S286" s="53">
        <v>0</v>
      </c>
      <c r="T286" s="52">
        <f t="shared" si="28"/>
        <v>0</v>
      </c>
    </row>
    <row r="287" spans="1:20" s="182" customFormat="1" ht="24" x14ac:dyDescent="0.55000000000000004">
      <c r="A287" s="77">
        <v>282</v>
      </c>
      <c r="B287" s="179" t="s">
        <v>530</v>
      </c>
      <c r="C287" s="180" t="s">
        <v>251</v>
      </c>
      <c r="D287" s="180" t="s">
        <v>235</v>
      </c>
      <c r="E287" s="51">
        <v>1</v>
      </c>
      <c r="F287" s="51">
        <v>3</v>
      </c>
      <c r="G287" s="51">
        <v>0</v>
      </c>
      <c r="H287" s="51">
        <v>2</v>
      </c>
      <c r="I287" s="51">
        <v>2</v>
      </c>
      <c r="J287" s="51">
        <f t="shared" si="24"/>
        <v>0</v>
      </c>
      <c r="K287" s="181">
        <v>1150</v>
      </c>
      <c r="L287" s="52">
        <f t="shared" si="25"/>
        <v>0</v>
      </c>
      <c r="M287" s="53">
        <v>0</v>
      </c>
      <c r="N287" s="52">
        <f t="shared" si="29"/>
        <v>0</v>
      </c>
      <c r="O287" s="53">
        <v>0</v>
      </c>
      <c r="P287" s="52">
        <f t="shared" si="26"/>
        <v>0</v>
      </c>
      <c r="Q287" s="53">
        <v>0</v>
      </c>
      <c r="R287" s="52">
        <f t="shared" si="27"/>
        <v>0</v>
      </c>
      <c r="S287" s="53">
        <v>0</v>
      </c>
      <c r="T287" s="52">
        <f t="shared" si="28"/>
        <v>0</v>
      </c>
    </row>
    <row r="288" spans="1:20" s="182" customFormat="1" ht="24" x14ac:dyDescent="0.55000000000000004">
      <c r="A288" s="77">
        <v>283</v>
      </c>
      <c r="B288" s="179" t="s">
        <v>531</v>
      </c>
      <c r="C288" s="180" t="s">
        <v>251</v>
      </c>
      <c r="D288" s="180" t="s">
        <v>235</v>
      </c>
      <c r="E288" s="51">
        <v>1</v>
      </c>
      <c r="F288" s="51">
        <v>1</v>
      </c>
      <c r="G288" s="51">
        <v>0</v>
      </c>
      <c r="H288" s="51">
        <v>1</v>
      </c>
      <c r="I288" s="51">
        <v>1</v>
      </c>
      <c r="J288" s="51">
        <f t="shared" si="24"/>
        <v>0</v>
      </c>
      <c r="K288" s="181">
        <v>1550</v>
      </c>
      <c r="L288" s="52">
        <f t="shared" si="25"/>
        <v>0</v>
      </c>
      <c r="M288" s="53">
        <v>0</v>
      </c>
      <c r="N288" s="52">
        <f t="shared" si="29"/>
        <v>0</v>
      </c>
      <c r="O288" s="53">
        <v>0</v>
      </c>
      <c r="P288" s="52">
        <f t="shared" si="26"/>
        <v>0</v>
      </c>
      <c r="Q288" s="53">
        <v>0</v>
      </c>
      <c r="R288" s="52">
        <f t="shared" si="27"/>
        <v>0</v>
      </c>
      <c r="S288" s="53">
        <v>0</v>
      </c>
      <c r="T288" s="52">
        <f t="shared" si="28"/>
        <v>0</v>
      </c>
    </row>
    <row r="289" spans="1:20" s="182" customFormat="1" ht="24" x14ac:dyDescent="0.55000000000000004">
      <c r="A289" s="77">
        <v>284</v>
      </c>
      <c r="B289" s="179" t="s">
        <v>532</v>
      </c>
      <c r="C289" s="180" t="s">
        <v>533</v>
      </c>
      <c r="D289" s="180" t="s">
        <v>290</v>
      </c>
      <c r="E289" s="51">
        <v>11</v>
      </c>
      <c r="F289" s="51">
        <v>5</v>
      </c>
      <c r="G289" s="51">
        <v>12</v>
      </c>
      <c r="H289" s="51">
        <v>30</v>
      </c>
      <c r="I289" s="51">
        <v>0</v>
      </c>
      <c r="J289" s="51">
        <f t="shared" si="24"/>
        <v>30</v>
      </c>
      <c r="K289" s="181">
        <v>290</v>
      </c>
      <c r="L289" s="52">
        <f t="shared" si="25"/>
        <v>8700</v>
      </c>
      <c r="M289" s="53">
        <v>10</v>
      </c>
      <c r="N289" s="52">
        <f t="shared" si="29"/>
        <v>2900</v>
      </c>
      <c r="O289" s="53">
        <v>0</v>
      </c>
      <c r="P289" s="52">
        <f t="shared" si="26"/>
        <v>0</v>
      </c>
      <c r="Q289" s="53">
        <v>10</v>
      </c>
      <c r="R289" s="52">
        <f t="shared" si="27"/>
        <v>2900</v>
      </c>
      <c r="S289" s="53">
        <v>10</v>
      </c>
      <c r="T289" s="52">
        <f t="shared" si="28"/>
        <v>2900</v>
      </c>
    </row>
    <row r="290" spans="1:20" s="182" customFormat="1" ht="24" x14ac:dyDescent="0.55000000000000004">
      <c r="A290" s="77">
        <v>285</v>
      </c>
      <c r="B290" s="179" t="s">
        <v>534</v>
      </c>
      <c r="C290" s="180" t="s">
        <v>533</v>
      </c>
      <c r="D290" s="180" t="s">
        <v>290</v>
      </c>
      <c r="E290" s="51">
        <v>2</v>
      </c>
      <c r="F290" s="51">
        <v>2</v>
      </c>
      <c r="G290" s="51">
        <v>5</v>
      </c>
      <c r="H290" s="51">
        <v>10</v>
      </c>
      <c r="I290" s="51">
        <v>0</v>
      </c>
      <c r="J290" s="51">
        <f t="shared" si="24"/>
        <v>10</v>
      </c>
      <c r="K290" s="181">
        <v>420</v>
      </c>
      <c r="L290" s="52">
        <f t="shared" si="25"/>
        <v>4200</v>
      </c>
      <c r="M290" s="53">
        <v>0</v>
      </c>
      <c r="N290" s="52">
        <f t="shared" si="29"/>
        <v>0</v>
      </c>
      <c r="O290" s="53">
        <v>5</v>
      </c>
      <c r="P290" s="52">
        <f t="shared" si="26"/>
        <v>2100</v>
      </c>
      <c r="Q290" s="53">
        <v>0</v>
      </c>
      <c r="R290" s="52">
        <f t="shared" si="27"/>
        <v>0</v>
      </c>
      <c r="S290" s="53">
        <v>5</v>
      </c>
      <c r="T290" s="52">
        <f t="shared" si="28"/>
        <v>2100</v>
      </c>
    </row>
    <row r="291" spans="1:20" s="182" customFormat="1" ht="24" x14ac:dyDescent="0.55000000000000004">
      <c r="A291" s="77">
        <v>286</v>
      </c>
      <c r="B291" s="179" t="s">
        <v>535</v>
      </c>
      <c r="C291" s="180" t="s">
        <v>533</v>
      </c>
      <c r="D291" s="180" t="s">
        <v>290</v>
      </c>
      <c r="E291" s="51">
        <v>4</v>
      </c>
      <c r="F291" s="51">
        <v>3</v>
      </c>
      <c r="G291" s="51">
        <v>10</v>
      </c>
      <c r="H291" s="51">
        <v>20</v>
      </c>
      <c r="I291" s="51">
        <v>0</v>
      </c>
      <c r="J291" s="51">
        <f t="shared" si="24"/>
        <v>20</v>
      </c>
      <c r="K291" s="181">
        <v>510</v>
      </c>
      <c r="L291" s="52">
        <f t="shared" si="25"/>
        <v>10200</v>
      </c>
      <c r="M291" s="53">
        <v>5</v>
      </c>
      <c r="N291" s="52">
        <f t="shared" si="29"/>
        <v>2550</v>
      </c>
      <c r="O291" s="53">
        <v>5</v>
      </c>
      <c r="P291" s="52">
        <f t="shared" si="26"/>
        <v>2550</v>
      </c>
      <c r="Q291" s="53">
        <v>5</v>
      </c>
      <c r="R291" s="52">
        <f t="shared" si="27"/>
        <v>2550</v>
      </c>
      <c r="S291" s="53">
        <v>5</v>
      </c>
      <c r="T291" s="52">
        <f t="shared" si="28"/>
        <v>2550</v>
      </c>
    </row>
    <row r="292" spans="1:20" s="182" customFormat="1" ht="24" x14ac:dyDescent="0.55000000000000004">
      <c r="A292" s="77">
        <v>287</v>
      </c>
      <c r="B292" s="179" t="s">
        <v>536</v>
      </c>
      <c r="C292" s="180" t="s">
        <v>533</v>
      </c>
      <c r="D292" s="180" t="s">
        <v>290</v>
      </c>
      <c r="E292" s="51">
        <v>0</v>
      </c>
      <c r="F292" s="51">
        <v>0</v>
      </c>
      <c r="G292" s="51">
        <v>0</v>
      </c>
      <c r="H292" s="51">
        <v>2</v>
      </c>
      <c r="I292" s="51">
        <v>0</v>
      </c>
      <c r="J292" s="51">
        <f t="shared" si="24"/>
        <v>2</v>
      </c>
      <c r="K292" s="181">
        <v>750</v>
      </c>
      <c r="L292" s="52">
        <f t="shared" si="25"/>
        <v>1500</v>
      </c>
      <c r="M292" s="53">
        <v>0</v>
      </c>
      <c r="N292" s="52">
        <f t="shared" si="29"/>
        <v>0</v>
      </c>
      <c r="O292" s="53">
        <v>1</v>
      </c>
      <c r="P292" s="52">
        <f t="shared" si="26"/>
        <v>750</v>
      </c>
      <c r="Q292" s="53">
        <v>0</v>
      </c>
      <c r="R292" s="52">
        <f t="shared" si="27"/>
        <v>0</v>
      </c>
      <c r="S292" s="53">
        <v>1</v>
      </c>
      <c r="T292" s="52">
        <f t="shared" si="28"/>
        <v>750</v>
      </c>
    </row>
    <row r="293" spans="1:20" s="182" customFormat="1" ht="24" x14ac:dyDescent="0.55000000000000004">
      <c r="A293" s="77">
        <v>288</v>
      </c>
      <c r="B293" s="179" t="s">
        <v>537</v>
      </c>
      <c r="C293" s="180" t="s">
        <v>533</v>
      </c>
      <c r="D293" s="180" t="s">
        <v>290</v>
      </c>
      <c r="E293" s="51">
        <v>1</v>
      </c>
      <c r="F293" s="51">
        <v>5</v>
      </c>
      <c r="G293" s="51">
        <v>1</v>
      </c>
      <c r="H293" s="51">
        <v>2</v>
      </c>
      <c r="I293" s="51">
        <v>0</v>
      </c>
      <c r="J293" s="51">
        <f t="shared" si="24"/>
        <v>2</v>
      </c>
      <c r="K293" s="181">
        <v>655</v>
      </c>
      <c r="L293" s="52">
        <f t="shared" si="25"/>
        <v>1310</v>
      </c>
      <c r="M293" s="53">
        <v>0</v>
      </c>
      <c r="N293" s="52">
        <f t="shared" si="29"/>
        <v>0</v>
      </c>
      <c r="O293" s="53">
        <v>2</v>
      </c>
      <c r="P293" s="52">
        <f t="shared" si="26"/>
        <v>1310</v>
      </c>
      <c r="Q293" s="53">
        <v>0</v>
      </c>
      <c r="R293" s="52">
        <f t="shared" si="27"/>
        <v>0</v>
      </c>
      <c r="S293" s="53">
        <v>0</v>
      </c>
      <c r="T293" s="52">
        <f t="shared" si="28"/>
        <v>0</v>
      </c>
    </row>
    <row r="294" spans="1:20" s="182" customFormat="1" ht="24" x14ac:dyDescent="0.55000000000000004">
      <c r="A294" s="77">
        <v>289</v>
      </c>
      <c r="B294" s="179" t="s">
        <v>538</v>
      </c>
      <c r="C294" s="180" t="s">
        <v>533</v>
      </c>
      <c r="D294" s="180" t="s">
        <v>290</v>
      </c>
      <c r="E294" s="51">
        <v>1</v>
      </c>
      <c r="F294" s="51">
        <v>3</v>
      </c>
      <c r="G294" s="51">
        <v>0</v>
      </c>
      <c r="H294" s="51">
        <v>2</v>
      </c>
      <c r="I294" s="51">
        <v>0</v>
      </c>
      <c r="J294" s="51">
        <f t="shared" si="24"/>
        <v>2</v>
      </c>
      <c r="K294" s="181">
        <v>1265</v>
      </c>
      <c r="L294" s="52">
        <f t="shared" si="25"/>
        <v>2530</v>
      </c>
      <c r="M294" s="53">
        <v>0</v>
      </c>
      <c r="N294" s="52">
        <f t="shared" si="29"/>
        <v>0</v>
      </c>
      <c r="O294" s="53">
        <v>0</v>
      </c>
      <c r="P294" s="52">
        <f t="shared" si="26"/>
        <v>0</v>
      </c>
      <c r="Q294" s="53">
        <v>2</v>
      </c>
      <c r="R294" s="52">
        <f t="shared" si="27"/>
        <v>2530</v>
      </c>
      <c r="S294" s="53">
        <v>0</v>
      </c>
      <c r="T294" s="52">
        <f t="shared" si="28"/>
        <v>0</v>
      </c>
    </row>
    <row r="295" spans="1:20" s="182" customFormat="1" ht="24" x14ac:dyDescent="0.55000000000000004">
      <c r="A295" s="77">
        <v>290</v>
      </c>
      <c r="B295" s="179" t="s">
        <v>539</v>
      </c>
      <c r="C295" s="180" t="s">
        <v>533</v>
      </c>
      <c r="D295" s="180" t="s">
        <v>290</v>
      </c>
      <c r="E295" s="51">
        <v>0</v>
      </c>
      <c r="F295" s="51">
        <v>3</v>
      </c>
      <c r="G295" s="51">
        <v>0</v>
      </c>
      <c r="H295" s="51">
        <v>3</v>
      </c>
      <c r="I295" s="51">
        <v>0</v>
      </c>
      <c r="J295" s="51">
        <f t="shared" si="24"/>
        <v>3</v>
      </c>
      <c r="K295" s="181">
        <v>1555</v>
      </c>
      <c r="L295" s="52">
        <f t="shared" si="25"/>
        <v>4665</v>
      </c>
      <c r="M295" s="53">
        <v>0</v>
      </c>
      <c r="N295" s="52">
        <f t="shared" si="29"/>
        <v>0</v>
      </c>
      <c r="O295" s="53">
        <v>1</v>
      </c>
      <c r="P295" s="52">
        <f t="shared" si="26"/>
        <v>1555</v>
      </c>
      <c r="Q295" s="53">
        <v>1</v>
      </c>
      <c r="R295" s="52">
        <f t="shared" si="27"/>
        <v>1555</v>
      </c>
      <c r="S295" s="53">
        <v>1</v>
      </c>
      <c r="T295" s="52">
        <f t="shared" si="28"/>
        <v>1555</v>
      </c>
    </row>
    <row r="296" spans="1:20" s="182" customFormat="1" ht="24" x14ac:dyDescent="0.55000000000000004">
      <c r="A296" s="77">
        <v>291</v>
      </c>
      <c r="B296" s="179" t="s">
        <v>540</v>
      </c>
      <c r="C296" s="180" t="s">
        <v>533</v>
      </c>
      <c r="D296" s="180" t="s">
        <v>290</v>
      </c>
      <c r="E296" s="51">
        <v>1</v>
      </c>
      <c r="F296" s="51">
        <v>3</v>
      </c>
      <c r="G296" s="51">
        <v>0</v>
      </c>
      <c r="H296" s="51">
        <v>3</v>
      </c>
      <c r="I296" s="51">
        <v>0</v>
      </c>
      <c r="J296" s="51">
        <f t="shared" si="24"/>
        <v>3</v>
      </c>
      <c r="K296" s="181">
        <v>1315</v>
      </c>
      <c r="L296" s="52">
        <f t="shared" si="25"/>
        <v>3945</v>
      </c>
      <c r="M296" s="53">
        <v>0</v>
      </c>
      <c r="N296" s="52">
        <f t="shared" si="29"/>
        <v>0</v>
      </c>
      <c r="O296" s="53">
        <v>1</v>
      </c>
      <c r="P296" s="52">
        <f t="shared" si="26"/>
        <v>1315</v>
      </c>
      <c r="Q296" s="53">
        <v>1</v>
      </c>
      <c r="R296" s="52">
        <f t="shared" si="27"/>
        <v>1315</v>
      </c>
      <c r="S296" s="53">
        <v>1</v>
      </c>
      <c r="T296" s="52">
        <f t="shared" si="28"/>
        <v>1315</v>
      </c>
    </row>
    <row r="297" spans="1:20" s="182" customFormat="1" ht="24" x14ac:dyDescent="0.55000000000000004">
      <c r="A297" s="77">
        <v>292</v>
      </c>
      <c r="B297" s="179" t="s">
        <v>541</v>
      </c>
      <c r="C297" s="180" t="s">
        <v>542</v>
      </c>
      <c r="D297" s="180" t="s">
        <v>235</v>
      </c>
      <c r="E297" s="51">
        <v>80</v>
      </c>
      <c r="F297" s="51">
        <v>40</v>
      </c>
      <c r="G297" s="51">
        <v>0</v>
      </c>
      <c r="H297" s="51">
        <v>60</v>
      </c>
      <c r="I297" s="51">
        <v>0</v>
      </c>
      <c r="J297" s="51">
        <f t="shared" si="24"/>
        <v>60</v>
      </c>
      <c r="K297" s="181">
        <v>550</v>
      </c>
      <c r="L297" s="52">
        <f t="shared" si="25"/>
        <v>33000</v>
      </c>
      <c r="M297" s="53">
        <v>20</v>
      </c>
      <c r="N297" s="52">
        <f t="shared" si="29"/>
        <v>11000</v>
      </c>
      <c r="O297" s="53">
        <v>15</v>
      </c>
      <c r="P297" s="52">
        <f t="shared" si="26"/>
        <v>8250</v>
      </c>
      <c r="Q297" s="53">
        <v>15</v>
      </c>
      <c r="R297" s="52">
        <f t="shared" si="27"/>
        <v>8250</v>
      </c>
      <c r="S297" s="53">
        <v>10</v>
      </c>
      <c r="T297" s="52">
        <f t="shared" si="28"/>
        <v>5500</v>
      </c>
    </row>
    <row r="298" spans="1:20" s="182" customFormat="1" ht="24" x14ac:dyDescent="0.55000000000000004">
      <c r="A298" s="77">
        <v>293</v>
      </c>
      <c r="B298" s="179" t="s">
        <v>543</v>
      </c>
      <c r="C298" s="180" t="s">
        <v>542</v>
      </c>
      <c r="D298" s="180" t="s">
        <v>235</v>
      </c>
      <c r="E298" s="51">
        <v>17</v>
      </c>
      <c r="F298" s="51">
        <v>20</v>
      </c>
      <c r="G298" s="51">
        <v>10</v>
      </c>
      <c r="H298" s="51">
        <v>25</v>
      </c>
      <c r="I298" s="51">
        <v>15</v>
      </c>
      <c r="J298" s="51">
        <f t="shared" si="24"/>
        <v>10</v>
      </c>
      <c r="K298" s="181">
        <v>550</v>
      </c>
      <c r="L298" s="52">
        <f t="shared" si="25"/>
        <v>5500</v>
      </c>
      <c r="M298" s="53">
        <v>0</v>
      </c>
      <c r="N298" s="52">
        <f t="shared" si="29"/>
        <v>0</v>
      </c>
      <c r="O298" s="53">
        <v>0</v>
      </c>
      <c r="P298" s="52">
        <f t="shared" si="26"/>
        <v>0</v>
      </c>
      <c r="Q298" s="53">
        <v>10</v>
      </c>
      <c r="R298" s="52">
        <f t="shared" si="27"/>
        <v>5500</v>
      </c>
      <c r="S298" s="53">
        <v>0</v>
      </c>
      <c r="T298" s="52">
        <f t="shared" si="28"/>
        <v>0</v>
      </c>
    </row>
    <row r="299" spans="1:20" s="182" customFormat="1" ht="24" x14ac:dyDescent="0.55000000000000004">
      <c r="A299" s="77">
        <v>294</v>
      </c>
      <c r="B299" s="179" t="s">
        <v>544</v>
      </c>
      <c r="C299" s="180" t="s">
        <v>542</v>
      </c>
      <c r="D299" s="180" t="s">
        <v>235</v>
      </c>
      <c r="E299" s="51">
        <v>0</v>
      </c>
      <c r="F299" s="51">
        <v>2</v>
      </c>
      <c r="G299" s="51">
        <v>5</v>
      </c>
      <c r="H299" s="51">
        <v>10</v>
      </c>
      <c r="I299" s="51">
        <v>2</v>
      </c>
      <c r="J299" s="51">
        <f t="shared" si="24"/>
        <v>8</v>
      </c>
      <c r="K299" s="181">
        <v>550</v>
      </c>
      <c r="L299" s="52">
        <f t="shared" si="25"/>
        <v>4400</v>
      </c>
      <c r="M299" s="53">
        <v>2</v>
      </c>
      <c r="N299" s="52">
        <f t="shared" si="29"/>
        <v>1100</v>
      </c>
      <c r="O299" s="53">
        <v>2</v>
      </c>
      <c r="P299" s="52">
        <f t="shared" si="26"/>
        <v>1100</v>
      </c>
      <c r="Q299" s="53">
        <v>2</v>
      </c>
      <c r="R299" s="52">
        <f t="shared" si="27"/>
        <v>1100</v>
      </c>
      <c r="S299" s="53">
        <v>2</v>
      </c>
      <c r="T299" s="52">
        <f t="shared" si="28"/>
        <v>1100</v>
      </c>
    </row>
    <row r="300" spans="1:20" s="182" customFormat="1" ht="24" x14ac:dyDescent="0.55000000000000004">
      <c r="A300" s="77">
        <v>295</v>
      </c>
      <c r="B300" s="179" t="s">
        <v>545</v>
      </c>
      <c r="C300" s="180" t="s">
        <v>283</v>
      </c>
      <c r="D300" s="180" t="s">
        <v>284</v>
      </c>
      <c r="E300" s="51">
        <v>0</v>
      </c>
      <c r="F300" s="51">
        <v>0</v>
      </c>
      <c r="G300" s="51">
        <v>0</v>
      </c>
      <c r="H300" s="51">
        <v>1</v>
      </c>
      <c r="I300" s="51">
        <v>0</v>
      </c>
      <c r="J300" s="51">
        <f t="shared" si="24"/>
        <v>1</v>
      </c>
      <c r="K300" s="181">
        <v>120</v>
      </c>
      <c r="L300" s="52">
        <f t="shared" si="25"/>
        <v>120</v>
      </c>
      <c r="M300" s="53">
        <v>0</v>
      </c>
      <c r="N300" s="52">
        <f t="shared" si="29"/>
        <v>0</v>
      </c>
      <c r="O300" s="53">
        <v>0</v>
      </c>
      <c r="P300" s="52">
        <f t="shared" si="26"/>
        <v>0</v>
      </c>
      <c r="Q300" s="53">
        <v>1</v>
      </c>
      <c r="R300" s="52">
        <f t="shared" si="27"/>
        <v>120</v>
      </c>
      <c r="S300" s="53">
        <v>0</v>
      </c>
      <c r="T300" s="52">
        <f t="shared" si="28"/>
        <v>0</v>
      </c>
    </row>
    <row r="301" spans="1:20" s="182" customFormat="1" ht="24" x14ac:dyDescent="0.55000000000000004">
      <c r="A301" s="77">
        <v>296</v>
      </c>
      <c r="B301" s="179" t="s">
        <v>546</v>
      </c>
      <c r="C301" s="180" t="s">
        <v>283</v>
      </c>
      <c r="D301" s="180" t="s">
        <v>284</v>
      </c>
      <c r="E301" s="51">
        <v>0</v>
      </c>
      <c r="F301" s="51">
        <v>0</v>
      </c>
      <c r="G301" s="51">
        <v>0</v>
      </c>
      <c r="H301" s="51">
        <v>1</v>
      </c>
      <c r="I301" s="51">
        <v>0</v>
      </c>
      <c r="J301" s="51">
        <f t="shared" si="24"/>
        <v>1</v>
      </c>
      <c r="K301" s="181">
        <v>120</v>
      </c>
      <c r="L301" s="52">
        <f t="shared" si="25"/>
        <v>120</v>
      </c>
      <c r="M301" s="53">
        <v>0</v>
      </c>
      <c r="N301" s="52">
        <f t="shared" si="29"/>
        <v>0</v>
      </c>
      <c r="O301" s="53">
        <v>0</v>
      </c>
      <c r="P301" s="52">
        <f t="shared" si="26"/>
        <v>0</v>
      </c>
      <c r="Q301" s="53">
        <v>1</v>
      </c>
      <c r="R301" s="52">
        <f t="shared" si="27"/>
        <v>120</v>
      </c>
      <c r="S301" s="53">
        <v>0</v>
      </c>
      <c r="T301" s="52">
        <f t="shared" si="28"/>
        <v>0</v>
      </c>
    </row>
    <row r="302" spans="1:20" s="182" customFormat="1" ht="24" x14ac:dyDescent="0.55000000000000004">
      <c r="A302" s="77">
        <v>297</v>
      </c>
      <c r="B302" s="179" t="s">
        <v>547</v>
      </c>
      <c r="C302" s="180" t="s">
        <v>502</v>
      </c>
      <c r="D302" s="180" t="s">
        <v>548</v>
      </c>
      <c r="E302" s="51">
        <v>1000</v>
      </c>
      <c r="F302" s="51">
        <v>2000</v>
      </c>
      <c r="G302" s="51">
        <v>2000</v>
      </c>
      <c r="H302" s="51">
        <v>4000</v>
      </c>
      <c r="I302" s="51">
        <v>3000</v>
      </c>
      <c r="J302" s="51">
        <f t="shared" si="24"/>
        <v>1000</v>
      </c>
      <c r="K302" s="181">
        <v>2.5</v>
      </c>
      <c r="L302" s="52">
        <f t="shared" si="25"/>
        <v>2500</v>
      </c>
      <c r="M302" s="53">
        <v>0</v>
      </c>
      <c r="N302" s="52">
        <f t="shared" si="29"/>
        <v>0</v>
      </c>
      <c r="O302" s="53">
        <v>1000</v>
      </c>
      <c r="P302" s="52">
        <f t="shared" si="26"/>
        <v>2500</v>
      </c>
      <c r="Q302" s="53">
        <v>0</v>
      </c>
      <c r="R302" s="52">
        <f t="shared" si="27"/>
        <v>0</v>
      </c>
      <c r="S302" s="53">
        <v>0</v>
      </c>
      <c r="T302" s="52">
        <f t="shared" si="28"/>
        <v>0</v>
      </c>
    </row>
    <row r="303" spans="1:20" s="182" customFormat="1" ht="24" x14ac:dyDescent="0.55000000000000004">
      <c r="A303" s="77">
        <v>298</v>
      </c>
      <c r="B303" s="179" t="s">
        <v>549</v>
      </c>
      <c r="C303" s="180" t="s">
        <v>234</v>
      </c>
      <c r="D303" s="180" t="s">
        <v>235</v>
      </c>
      <c r="E303" s="51">
        <v>5</v>
      </c>
      <c r="F303" s="51">
        <v>3</v>
      </c>
      <c r="G303" s="51">
        <v>8</v>
      </c>
      <c r="H303" s="51">
        <v>11</v>
      </c>
      <c r="I303" s="51">
        <v>1</v>
      </c>
      <c r="J303" s="51">
        <f t="shared" ref="J303:J317" si="30">H303-I303</f>
        <v>10</v>
      </c>
      <c r="K303" s="181">
        <v>941.6</v>
      </c>
      <c r="L303" s="52">
        <f t="shared" si="25"/>
        <v>9416</v>
      </c>
      <c r="M303" s="53">
        <v>5</v>
      </c>
      <c r="N303" s="52">
        <f t="shared" si="29"/>
        <v>4708</v>
      </c>
      <c r="O303" s="53">
        <v>0</v>
      </c>
      <c r="P303" s="52">
        <f t="shared" si="26"/>
        <v>0</v>
      </c>
      <c r="Q303" s="53">
        <v>5</v>
      </c>
      <c r="R303" s="52">
        <f t="shared" si="27"/>
        <v>4708</v>
      </c>
      <c r="S303" s="53">
        <v>0</v>
      </c>
      <c r="T303" s="52">
        <f t="shared" si="28"/>
        <v>0</v>
      </c>
    </row>
    <row r="304" spans="1:20" s="182" customFormat="1" ht="24" x14ac:dyDescent="0.55000000000000004">
      <c r="A304" s="77">
        <v>299</v>
      </c>
      <c r="B304" s="179" t="s">
        <v>550</v>
      </c>
      <c r="C304" s="180" t="s">
        <v>234</v>
      </c>
      <c r="D304" s="180" t="s">
        <v>235</v>
      </c>
      <c r="E304" s="51">
        <v>15</v>
      </c>
      <c r="F304" s="51">
        <v>5</v>
      </c>
      <c r="G304" s="51">
        <v>3</v>
      </c>
      <c r="H304" s="51">
        <v>10</v>
      </c>
      <c r="I304" s="51">
        <v>0</v>
      </c>
      <c r="J304" s="51">
        <f t="shared" si="30"/>
        <v>10</v>
      </c>
      <c r="K304" s="181">
        <v>984.4</v>
      </c>
      <c r="L304" s="52">
        <f t="shared" si="25"/>
        <v>9844</v>
      </c>
      <c r="M304" s="53">
        <v>5</v>
      </c>
      <c r="N304" s="52">
        <f t="shared" si="29"/>
        <v>4922</v>
      </c>
      <c r="O304" s="53">
        <v>0</v>
      </c>
      <c r="P304" s="52">
        <f t="shared" si="26"/>
        <v>0</v>
      </c>
      <c r="Q304" s="53">
        <v>5</v>
      </c>
      <c r="R304" s="52">
        <f t="shared" si="27"/>
        <v>4922</v>
      </c>
      <c r="S304" s="53">
        <v>0</v>
      </c>
      <c r="T304" s="52">
        <f t="shared" si="28"/>
        <v>0</v>
      </c>
    </row>
    <row r="305" spans="1:23" s="182" customFormat="1" ht="24" x14ac:dyDescent="0.55000000000000004">
      <c r="A305" s="77">
        <v>300</v>
      </c>
      <c r="B305" s="186" t="s">
        <v>551</v>
      </c>
      <c r="C305" s="180" t="s">
        <v>234</v>
      </c>
      <c r="D305" s="180" t="s">
        <v>235</v>
      </c>
      <c r="E305" s="51">
        <v>1</v>
      </c>
      <c r="F305" s="51">
        <v>0</v>
      </c>
      <c r="G305" s="51">
        <v>0</v>
      </c>
      <c r="H305" s="51">
        <v>1</v>
      </c>
      <c r="I305" s="51">
        <v>1</v>
      </c>
      <c r="J305" s="51">
        <f t="shared" si="30"/>
        <v>0</v>
      </c>
      <c r="K305" s="181">
        <v>1498</v>
      </c>
      <c r="L305" s="52">
        <f t="shared" si="25"/>
        <v>0</v>
      </c>
      <c r="M305" s="53">
        <v>0</v>
      </c>
      <c r="N305" s="52">
        <f t="shared" si="29"/>
        <v>0</v>
      </c>
      <c r="O305" s="53">
        <v>0</v>
      </c>
      <c r="P305" s="52">
        <f t="shared" si="26"/>
        <v>0</v>
      </c>
      <c r="Q305" s="53">
        <v>0</v>
      </c>
      <c r="R305" s="52">
        <f t="shared" si="27"/>
        <v>0</v>
      </c>
      <c r="S305" s="53">
        <v>0</v>
      </c>
      <c r="T305" s="52">
        <f t="shared" si="28"/>
        <v>0</v>
      </c>
    </row>
    <row r="306" spans="1:23" s="182" customFormat="1" ht="24" x14ac:dyDescent="0.55000000000000004">
      <c r="A306" s="77">
        <v>301</v>
      </c>
      <c r="B306" s="179" t="s">
        <v>552</v>
      </c>
      <c r="C306" s="180" t="s">
        <v>283</v>
      </c>
      <c r="D306" s="180" t="s">
        <v>284</v>
      </c>
      <c r="E306" s="51">
        <v>0</v>
      </c>
      <c r="F306" s="51">
        <v>0</v>
      </c>
      <c r="G306" s="51">
        <v>0</v>
      </c>
      <c r="H306" s="51">
        <v>2</v>
      </c>
      <c r="I306" s="51">
        <v>0</v>
      </c>
      <c r="J306" s="51">
        <f t="shared" si="30"/>
        <v>2</v>
      </c>
      <c r="K306" s="181">
        <v>1100</v>
      </c>
      <c r="L306" s="52">
        <f t="shared" si="25"/>
        <v>2200</v>
      </c>
      <c r="M306" s="53">
        <v>0</v>
      </c>
      <c r="N306" s="52">
        <f t="shared" si="29"/>
        <v>0</v>
      </c>
      <c r="O306" s="53">
        <v>1</v>
      </c>
      <c r="P306" s="52">
        <f t="shared" si="26"/>
        <v>1100</v>
      </c>
      <c r="Q306" s="53">
        <v>0</v>
      </c>
      <c r="R306" s="52">
        <f t="shared" si="27"/>
        <v>0</v>
      </c>
      <c r="S306" s="53">
        <v>1</v>
      </c>
      <c r="T306" s="52">
        <f t="shared" si="28"/>
        <v>1100</v>
      </c>
    </row>
    <row r="307" spans="1:23" s="182" customFormat="1" ht="24" x14ac:dyDescent="0.55000000000000004">
      <c r="A307" s="77">
        <v>302</v>
      </c>
      <c r="B307" s="179" t="s">
        <v>553</v>
      </c>
      <c r="C307" s="180" t="s">
        <v>251</v>
      </c>
      <c r="D307" s="180" t="s">
        <v>242</v>
      </c>
      <c r="E307" s="51">
        <v>0</v>
      </c>
      <c r="F307" s="51">
        <v>6</v>
      </c>
      <c r="G307" s="51">
        <v>0</v>
      </c>
      <c r="H307" s="51">
        <v>18</v>
      </c>
      <c r="I307" s="51">
        <v>18</v>
      </c>
      <c r="J307" s="51">
        <f t="shared" si="30"/>
        <v>0</v>
      </c>
      <c r="K307" s="181">
        <v>40</v>
      </c>
      <c r="L307" s="52">
        <f t="shared" si="25"/>
        <v>0</v>
      </c>
      <c r="M307" s="53">
        <v>0</v>
      </c>
      <c r="N307" s="52">
        <f t="shared" si="29"/>
        <v>0</v>
      </c>
      <c r="O307" s="53">
        <v>0</v>
      </c>
      <c r="P307" s="52">
        <f t="shared" si="26"/>
        <v>0</v>
      </c>
      <c r="Q307" s="53">
        <v>0</v>
      </c>
      <c r="R307" s="52">
        <f t="shared" si="27"/>
        <v>0</v>
      </c>
      <c r="S307" s="53">
        <v>0</v>
      </c>
      <c r="T307" s="52">
        <f t="shared" si="28"/>
        <v>0</v>
      </c>
    </row>
    <row r="308" spans="1:23" s="182" customFormat="1" ht="24" x14ac:dyDescent="0.55000000000000004">
      <c r="A308" s="77">
        <v>303</v>
      </c>
      <c r="B308" s="179" t="s">
        <v>554</v>
      </c>
      <c r="C308" s="180" t="s">
        <v>251</v>
      </c>
      <c r="D308" s="180" t="s">
        <v>242</v>
      </c>
      <c r="E308" s="51">
        <v>0</v>
      </c>
      <c r="F308" s="51">
        <v>6</v>
      </c>
      <c r="G308" s="51">
        <v>0</v>
      </c>
      <c r="H308" s="51">
        <v>18</v>
      </c>
      <c r="I308" s="51">
        <v>18</v>
      </c>
      <c r="J308" s="51">
        <f t="shared" si="30"/>
        <v>0</v>
      </c>
      <c r="K308" s="181">
        <v>40</v>
      </c>
      <c r="L308" s="52">
        <f t="shared" si="25"/>
        <v>0</v>
      </c>
      <c r="M308" s="53">
        <v>0</v>
      </c>
      <c r="N308" s="52">
        <f t="shared" si="29"/>
        <v>0</v>
      </c>
      <c r="O308" s="53">
        <v>0</v>
      </c>
      <c r="P308" s="52">
        <f t="shared" si="26"/>
        <v>0</v>
      </c>
      <c r="Q308" s="53">
        <v>0</v>
      </c>
      <c r="R308" s="52">
        <f t="shared" si="27"/>
        <v>0</v>
      </c>
      <c r="S308" s="53">
        <v>0</v>
      </c>
      <c r="T308" s="52">
        <f t="shared" si="28"/>
        <v>0</v>
      </c>
    </row>
    <row r="309" spans="1:23" s="182" customFormat="1" ht="24" x14ac:dyDescent="0.55000000000000004">
      <c r="A309" s="77">
        <v>304</v>
      </c>
      <c r="B309" s="179" t="s">
        <v>555</v>
      </c>
      <c r="C309" s="180" t="s">
        <v>251</v>
      </c>
      <c r="D309" s="180" t="s">
        <v>242</v>
      </c>
      <c r="E309" s="51">
        <v>0</v>
      </c>
      <c r="F309" s="51">
        <v>6</v>
      </c>
      <c r="G309" s="51">
        <v>0</v>
      </c>
      <c r="H309" s="51">
        <v>18</v>
      </c>
      <c r="I309" s="51">
        <v>18</v>
      </c>
      <c r="J309" s="51">
        <f t="shared" si="30"/>
        <v>0</v>
      </c>
      <c r="K309" s="181">
        <v>40</v>
      </c>
      <c r="L309" s="52">
        <f t="shared" si="25"/>
        <v>0</v>
      </c>
      <c r="M309" s="53">
        <v>0</v>
      </c>
      <c r="N309" s="52">
        <f t="shared" si="29"/>
        <v>0</v>
      </c>
      <c r="O309" s="53">
        <v>0</v>
      </c>
      <c r="P309" s="52">
        <f t="shared" si="26"/>
        <v>0</v>
      </c>
      <c r="Q309" s="53">
        <v>0</v>
      </c>
      <c r="R309" s="52">
        <f t="shared" si="27"/>
        <v>0</v>
      </c>
      <c r="S309" s="53">
        <v>0</v>
      </c>
      <c r="T309" s="52">
        <f t="shared" si="28"/>
        <v>0</v>
      </c>
    </row>
    <row r="310" spans="1:23" s="182" customFormat="1" ht="24" x14ac:dyDescent="0.55000000000000004">
      <c r="A310" s="77">
        <v>305</v>
      </c>
      <c r="B310" s="179" t="s">
        <v>556</v>
      </c>
      <c r="C310" s="180" t="s">
        <v>251</v>
      </c>
      <c r="D310" s="180" t="s">
        <v>242</v>
      </c>
      <c r="E310" s="51">
        <v>0</v>
      </c>
      <c r="F310" s="51">
        <v>0</v>
      </c>
      <c r="G310" s="51">
        <v>1</v>
      </c>
      <c r="H310" s="51">
        <v>14</v>
      </c>
      <c r="I310" s="51">
        <v>4</v>
      </c>
      <c r="J310" s="51">
        <f t="shared" si="30"/>
        <v>10</v>
      </c>
      <c r="K310" s="181">
        <v>120</v>
      </c>
      <c r="L310" s="52">
        <f t="shared" si="25"/>
        <v>1200</v>
      </c>
      <c r="M310" s="53">
        <v>0</v>
      </c>
      <c r="N310" s="52">
        <f t="shared" si="29"/>
        <v>0</v>
      </c>
      <c r="O310" s="53">
        <v>5</v>
      </c>
      <c r="P310" s="52">
        <f t="shared" si="26"/>
        <v>600</v>
      </c>
      <c r="Q310" s="53">
        <v>0</v>
      </c>
      <c r="R310" s="52">
        <f t="shared" si="27"/>
        <v>0</v>
      </c>
      <c r="S310" s="53">
        <v>5</v>
      </c>
      <c r="T310" s="52">
        <f t="shared" si="28"/>
        <v>600</v>
      </c>
    </row>
    <row r="311" spans="1:23" s="182" customFormat="1" ht="24" x14ac:dyDescent="0.55000000000000004">
      <c r="A311" s="77">
        <v>306</v>
      </c>
      <c r="B311" s="179" t="s">
        <v>557</v>
      </c>
      <c r="C311" s="180" t="s">
        <v>255</v>
      </c>
      <c r="D311" s="180" t="s">
        <v>235</v>
      </c>
      <c r="E311" s="51">
        <v>0</v>
      </c>
      <c r="F311" s="51">
        <v>0</v>
      </c>
      <c r="G311" s="51">
        <v>0</v>
      </c>
      <c r="H311" s="51">
        <v>1</v>
      </c>
      <c r="I311" s="51">
        <v>0</v>
      </c>
      <c r="J311" s="51">
        <f>H311-I311</f>
        <v>1</v>
      </c>
      <c r="K311" s="181">
        <v>1200</v>
      </c>
      <c r="L311" s="52">
        <f>J311*K311</f>
        <v>1200</v>
      </c>
      <c r="M311" s="53">
        <v>0</v>
      </c>
      <c r="N311" s="52">
        <f>K311*M311</f>
        <v>0</v>
      </c>
      <c r="O311" s="53">
        <v>1</v>
      </c>
      <c r="P311" s="52">
        <f>K311*O311</f>
        <v>1200</v>
      </c>
      <c r="Q311" s="53">
        <v>0</v>
      </c>
      <c r="R311" s="52">
        <f>K311*Q311</f>
        <v>0</v>
      </c>
      <c r="S311" s="53">
        <v>0</v>
      </c>
      <c r="T311" s="52">
        <f>K311*S311</f>
        <v>0</v>
      </c>
    </row>
    <row r="312" spans="1:23" s="182" customFormat="1" ht="24" x14ac:dyDescent="0.55000000000000004">
      <c r="A312" s="77">
        <v>307</v>
      </c>
      <c r="B312" s="187" t="s">
        <v>558</v>
      </c>
      <c r="C312" s="180" t="s">
        <v>559</v>
      </c>
      <c r="D312" s="180" t="s">
        <v>560</v>
      </c>
      <c r="E312" s="51">
        <v>196</v>
      </c>
      <c r="F312" s="51">
        <v>213</v>
      </c>
      <c r="G312" s="51">
        <v>197</v>
      </c>
      <c r="H312" s="51">
        <v>250</v>
      </c>
      <c r="I312" s="51">
        <v>0</v>
      </c>
      <c r="J312" s="51">
        <f t="shared" si="30"/>
        <v>250</v>
      </c>
      <c r="K312" s="52">
        <v>46.01</v>
      </c>
      <c r="L312" s="52">
        <f t="shared" si="25"/>
        <v>11502.5</v>
      </c>
      <c r="M312" s="53">
        <v>60</v>
      </c>
      <c r="N312" s="52">
        <f t="shared" si="29"/>
        <v>2760.6</v>
      </c>
      <c r="O312" s="53">
        <v>60</v>
      </c>
      <c r="P312" s="52">
        <f t="shared" si="26"/>
        <v>2760.6</v>
      </c>
      <c r="Q312" s="53">
        <v>70</v>
      </c>
      <c r="R312" s="52">
        <f t="shared" si="27"/>
        <v>3220.7</v>
      </c>
      <c r="S312" s="53">
        <v>60</v>
      </c>
      <c r="T312" s="52">
        <f t="shared" si="28"/>
        <v>2760.6</v>
      </c>
    </row>
    <row r="313" spans="1:23" s="182" customFormat="1" ht="24" x14ac:dyDescent="0.55000000000000004">
      <c r="A313" s="77">
        <v>308</v>
      </c>
      <c r="B313" s="187" t="s">
        <v>561</v>
      </c>
      <c r="C313" s="180" t="s">
        <v>562</v>
      </c>
      <c r="D313" s="180" t="s">
        <v>560</v>
      </c>
      <c r="E313" s="51">
        <v>1590</v>
      </c>
      <c r="F313" s="51">
        <v>935</v>
      </c>
      <c r="G313" s="51">
        <v>1663</v>
      </c>
      <c r="H313" s="51">
        <v>1800</v>
      </c>
      <c r="I313" s="51">
        <v>0</v>
      </c>
      <c r="J313" s="51">
        <f t="shared" si="30"/>
        <v>1800</v>
      </c>
      <c r="K313" s="52">
        <v>70.62</v>
      </c>
      <c r="L313" s="52">
        <f t="shared" si="25"/>
        <v>127116.00000000001</v>
      </c>
      <c r="M313" s="53">
        <v>450</v>
      </c>
      <c r="N313" s="52">
        <f t="shared" si="29"/>
        <v>31779.000000000004</v>
      </c>
      <c r="O313" s="53">
        <v>450</v>
      </c>
      <c r="P313" s="52">
        <f t="shared" si="26"/>
        <v>31779.000000000004</v>
      </c>
      <c r="Q313" s="53">
        <v>450</v>
      </c>
      <c r="R313" s="52">
        <f t="shared" si="27"/>
        <v>31779.000000000004</v>
      </c>
      <c r="S313" s="53">
        <v>450</v>
      </c>
      <c r="T313" s="52">
        <f t="shared" si="28"/>
        <v>31779.000000000004</v>
      </c>
    </row>
    <row r="314" spans="1:23" s="182" customFormat="1" ht="24" x14ac:dyDescent="0.55000000000000004">
      <c r="A314" s="77">
        <v>309</v>
      </c>
      <c r="B314" s="187" t="s">
        <v>563</v>
      </c>
      <c r="C314" s="180" t="s">
        <v>564</v>
      </c>
      <c r="D314" s="180" t="s">
        <v>560</v>
      </c>
      <c r="E314" s="51">
        <v>3</v>
      </c>
      <c r="F314" s="51">
        <v>5</v>
      </c>
      <c r="G314" s="51">
        <v>1</v>
      </c>
      <c r="H314" s="51">
        <v>3</v>
      </c>
      <c r="I314" s="51">
        <v>0</v>
      </c>
      <c r="J314" s="51">
        <f t="shared" si="30"/>
        <v>3</v>
      </c>
      <c r="K314" s="52">
        <v>71.69</v>
      </c>
      <c r="L314" s="52">
        <f t="shared" si="25"/>
        <v>215.07</v>
      </c>
      <c r="M314" s="53">
        <v>1</v>
      </c>
      <c r="N314" s="52">
        <f t="shared" si="29"/>
        <v>71.69</v>
      </c>
      <c r="O314" s="53">
        <v>0</v>
      </c>
      <c r="P314" s="52">
        <f t="shared" si="26"/>
        <v>0</v>
      </c>
      <c r="Q314" s="53">
        <v>1</v>
      </c>
      <c r="R314" s="52">
        <f t="shared" si="27"/>
        <v>71.69</v>
      </c>
      <c r="S314" s="53">
        <v>1</v>
      </c>
      <c r="T314" s="52">
        <f t="shared" si="28"/>
        <v>71.69</v>
      </c>
    </row>
    <row r="315" spans="1:23" s="182" customFormat="1" ht="24" x14ac:dyDescent="0.55000000000000004">
      <c r="A315" s="77">
        <v>310</v>
      </c>
      <c r="B315" s="187" t="s">
        <v>565</v>
      </c>
      <c r="C315" s="180" t="s">
        <v>566</v>
      </c>
      <c r="D315" s="180" t="s">
        <v>560</v>
      </c>
      <c r="E315" s="51">
        <v>2</v>
      </c>
      <c r="F315" s="51">
        <v>1</v>
      </c>
      <c r="G315" s="51">
        <v>2</v>
      </c>
      <c r="H315" s="51">
        <v>3</v>
      </c>
      <c r="I315" s="51">
        <v>0</v>
      </c>
      <c r="J315" s="51">
        <f t="shared" si="30"/>
        <v>3</v>
      </c>
      <c r="K315" s="52">
        <v>117.4</v>
      </c>
      <c r="L315" s="52">
        <f t="shared" si="25"/>
        <v>352.20000000000005</v>
      </c>
      <c r="M315" s="53">
        <v>1</v>
      </c>
      <c r="N315" s="52">
        <f t="shared" si="29"/>
        <v>117.4</v>
      </c>
      <c r="O315" s="53">
        <v>0</v>
      </c>
      <c r="P315" s="52">
        <f t="shared" si="26"/>
        <v>0</v>
      </c>
      <c r="Q315" s="53">
        <v>1</v>
      </c>
      <c r="R315" s="52">
        <f t="shared" si="27"/>
        <v>117.4</v>
      </c>
      <c r="S315" s="53">
        <v>1</v>
      </c>
      <c r="T315" s="52">
        <f t="shared" si="28"/>
        <v>117.4</v>
      </c>
    </row>
    <row r="316" spans="1:23" s="182" customFormat="1" ht="24" x14ac:dyDescent="0.55000000000000004">
      <c r="A316" s="77">
        <v>311</v>
      </c>
      <c r="B316" s="187" t="s">
        <v>567</v>
      </c>
      <c r="C316" s="180" t="s">
        <v>568</v>
      </c>
      <c r="D316" s="180" t="s">
        <v>560</v>
      </c>
      <c r="E316" s="51">
        <v>95</v>
      </c>
      <c r="F316" s="51">
        <v>105</v>
      </c>
      <c r="G316" s="51">
        <v>70</v>
      </c>
      <c r="H316" s="51">
        <v>80</v>
      </c>
      <c r="I316" s="51">
        <v>0</v>
      </c>
      <c r="J316" s="51">
        <f t="shared" si="30"/>
        <v>80</v>
      </c>
      <c r="K316" s="52">
        <v>144.44999999999999</v>
      </c>
      <c r="L316" s="52">
        <f t="shared" si="25"/>
        <v>11556</v>
      </c>
      <c r="M316" s="53">
        <v>20</v>
      </c>
      <c r="N316" s="52">
        <f t="shared" si="29"/>
        <v>2889</v>
      </c>
      <c r="O316" s="53">
        <v>20</v>
      </c>
      <c r="P316" s="52">
        <f t="shared" si="26"/>
        <v>2889</v>
      </c>
      <c r="Q316" s="53">
        <v>20</v>
      </c>
      <c r="R316" s="52">
        <f t="shared" si="27"/>
        <v>2889</v>
      </c>
      <c r="S316" s="53">
        <v>20</v>
      </c>
      <c r="T316" s="52">
        <f t="shared" si="28"/>
        <v>2889</v>
      </c>
    </row>
    <row r="317" spans="1:23" s="182" customFormat="1" ht="24" x14ac:dyDescent="0.55000000000000004">
      <c r="A317" s="77">
        <v>312</v>
      </c>
      <c r="B317" s="54" t="s">
        <v>569</v>
      </c>
      <c r="C317" s="180" t="s">
        <v>570</v>
      </c>
      <c r="D317" s="180" t="s">
        <v>571</v>
      </c>
      <c r="E317" s="181">
        <v>25493.58</v>
      </c>
      <c r="F317" s="181">
        <v>22808.54</v>
      </c>
      <c r="G317" s="181">
        <v>21747.32</v>
      </c>
      <c r="H317" s="181">
        <v>23000</v>
      </c>
      <c r="I317" s="51">
        <v>0</v>
      </c>
      <c r="J317" s="181">
        <f t="shared" si="30"/>
        <v>23000</v>
      </c>
      <c r="K317" s="52">
        <v>19.579999999999998</v>
      </c>
      <c r="L317" s="52">
        <f t="shared" si="25"/>
        <v>450339.99999999994</v>
      </c>
      <c r="M317" s="53">
        <v>5750</v>
      </c>
      <c r="N317" s="52">
        <f t="shared" si="29"/>
        <v>112584.99999999999</v>
      </c>
      <c r="O317" s="53">
        <v>5750</v>
      </c>
      <c r="P317" s="52">
        <f t="shared" si="26"/>
        <v>112584.99999999999</v>
      </c>
      <c r="Q317" s="53">
        <v>5750</v>
      </c>
      <c r="R317" s="52">
        <f t="shared" si="27"/>
        <v>112584.99999999999</v>
      </c>
      <c r="S317" s="53">
        <v>5750</v>
      </c>
      <c r="T317" s="52">
        <f t="shared" si="28"/>
        <v>112584.99999999999</v>
      </c>
      <c r="V317" s="182">
        <v>312</v>
      </c>
      <c r="W317" s="188">
        <v>4391884.7</v>
      </c>
    </row>
    <row r="318" spans="1:23" s="182" customFormat="1" ht="24" x14ac:dyDescent="0.55000000000000004">
      <c r="A318" s="189">
        <v>313</v>
      </c>
      <c r="B318" s="95" t="s">
        <v>1547</v>
      </c>
      <c r="C318" s="95">
        <v>100</v>
      </c>
      <c r="D318" s="95" t="s">
        <v>1188</v>
      </c>
      <c r="E318" s="95">
        <v>285</v>
      </c>
      <c r="F318" s="101">
        <v>284</v>
      </c>
      <c r="G318" s="101">
        <v>200</v>
      </c>
      <c r="H318" s="101">
        <v>370</v>
      </c>
      <c r="I318" s="95">
        <v>145</v>
      </c>
      <c r="J318" s="101">
        <f t="shared" ref="J318:J337" si="31">H318-I318</f>
        <v>225</v>
      </c>
      <c r="K318" s="127">
        <v>280</v>
      </c>
      <c r="L318" s="127">
        <f t="shared" ref="L318:L337" si="32">J318*K318</f>
        <v>63000</v>
      </c>
      <c r="M318" s="101">
        <v>0</v>
      </c>
      <c r="N318" s="127">
        <f t="shared" ref="N318:N337" si="33">M318*K318</f>
        <v>0</v>
      </c>
      <c r="O318" s="101">
        <v>100</v>
      </c>
      <c r="P318" s="127">
        <f t="shared" ref="P318:P337" si="34">O318*K318</f>
        <v>28000</v>
      </c>
      <c r="Q318" s="101">
        <v>65</v>
      </c>
      <c r="R318" s="127">
        <f t="shared" ref="R318:R337" si="35">Q318*K318</f>
        <v>18200</v>
      </c>
      <c r="S318" s="101">
        <v>60</v>
      </c>
      <c r="T318" s="127">
        <f t="shared" ref="T318:T337" si="36">S318*K318</f>
        <v>16800</v>
      </c>
    </row>
    <row r="319" spans="1:23" s="182" customFormat="1" ht="24" x14ac:dyDescent="0.55000000000000004">
      <c r="A319" s="190">
        <v>314</v>
      </c>
      <c r="B319" s="96" t="s">
        <v>1548</v>
      </c>
      <c r="C319" s="96">
        <v>1</v>
      </c>
      <c r="D319" s="96" t="s">
        <v>1188</v>
      </c>
      <c r="E319" s="96">
        <v>400</v>
      </c>
      <c r="F319" s="97">
        <v>300</v>
      </c>
      <c r="G319" s="97">
        <v>320</v>
      </c>
      <c r="H319" s="97">
        <v>400</v>
      </c>
      <c r="I319" s="96">
        <v>400</v>
      </c>
      <c r="J319" s="97">
        <f t="shared" si="31"/>
        <v>0</v>
      </c>
      <c r="K319" s="110">
        <v>1.8</v>
      </c>
      <c r="L319" s="110">
        <f t="shared" si="32"/>
        <v>0</v>
      </c>
      <c r="M319" s="97">
        <v>0</v>
      </c>
      <c r="N319" s="110">
        <f t="shared" si="33"/>
        <v>0</v>
      </c>
      <c r="O319" s="97">
        <v>0</v>
      </c>
      <c r="P319" s="110">
        <f t="shared" si="34"/>
        <v>0</v>
      </c>
      <c r="Q319" s="97">
        <v>0</v>
      </c>
      <c r="R319" s="110">
        <f t="shared" si="35"/>
        <v>0</v>
      </c>
      <c r="S319" s="97">
        <v>0</v>
      </c>
      <c r="T319" s="110">
        <f t="shared" si="36"/>
        <v>0</v>
      </c>
    </row>
    <row r="320" spans="1:23" s="182" customFormat="1" ht="24" x14ac:dyDescent="0.55000000000000004">
      <c r="A320" s="190">
        <v>315</v>
      </c>
      <c r="B320" s="96" t="s">
        <v>1549</v>
      </c>
      <c r="C320" s="96">
        <v>1</v>
      </c>
      <c r="D320" s="96" t="s">
        <v>1188</v>
      </c>
      <c r="E320" s="96">
        <v>18</v>
      </c>
      <c r="F320" s="97">
        <v>7</v>
      </c>
      <c r="G320" s="97">
        <v>17</v>
      </c>
      <c r="H320" s="97">
        <v>18</v>
      </c>
      <c r="I320" s="96">
        <v>5</v>
      </c>
      <c r="J320" s="97">
        <f t="shared" si="31"/>
        <v>13</v>
      </c>
      <c r="K320" s="110">
        <v>300</v>
      </c>
      <c r="L320" s="110">
        <f t="shared" si="32"/>
        <v>3900</v>
      </c>
      <c r="M320" s="97">
        <v>0</v>
      </c>
      <c r="N320" s="110">
        <f t="shared" si="33"/>
        <v>0</v>
      </c>
      <c r="O320" s="97">
        <v>5</v>
      </c>
      <c r="P320" s="110">
        <f t="shared" si="34"/>
        <v>1500</v>
      </c>
      <c r="Q320" s="97">
        <v>5</v>
      </c>
      <c r="R320" s="110">
        <f t="shared" si="35"/>
        <v>1500</v>
      </c>
      <c r="S320" s="97">
        <v>3</v>
      </c>
      <c r="T320" s="110">
        <f t="shared" si="36"/>
        <v>900</v>
      </c>
    </row>
    <row r="321" spans="1:20" s="182" customFormat="1" ht="24" x14ac:dyDescent="0.55000000000000004">
      <c r="A321" s="190">
        <v>316</v>
      </c>
      <c r="B321" s="96" t="s">
        <v>1550</v>
      </c>
      <c r="C321" s="96">
        <v>1</v>
      </c>
      <c r="D321" s="96" t="s">
        <v>1141</v>
      </c>
      <c r="E321" s="96">
        <v>1800</v>
      </c>
      <c r="F321" s="97">
        <v>1720</v>
      </c>
      <c r="G321" s="97">
        <v>2000</v>
      </c>
      <c r="H321" s="97">
        <v>2200</v>
      </c>
      <c r="I321" s="96">
        <v>0</v>
      </c>
      <c r="J321" s="97">
        <f t="shared" si="31"/>
        <v>2200</v>
      </c>
      <c r="K321" s="110">
        <v>1.5</v>
      </c>
      <c r="L321" s="110">
        <f t="shared" si="32"/>
        <v>3300</v>
      </c>
      <c r="M321" s="97">
        <v>1000</v>
      </c>
      <c r="N321" s="110">
        <f t="shared" si="33"/>
        <v>1500</v>
      </c>
      <c r="O321" s="97">
        <v>0</v>
      </c>
      <c r="P321" s="110">
        <f t="shared" si="34"/>
        <v>0</v>
      </c>
      <c r="Q321" s="97">
        <v>1200</v>
      </c>
      <c r="R321" s="110">
        <f t="shared" si="35"/>
        <v>1800</v>
      </c>
      <c r="S321" s="97">
        <v>0</v>
      </c>
      <c r="T321" s="110">
        <f t="shared" si="36"/>
        <v>0</v>
      </c>
    </row>
    <row r="322" spans="1:20" s="182" customFormat="1" ht="24" x14ac:dyDescent="0.55000000000000004">
      <c r="A322" s="190">
        <v>317</v>
      </c>
      <c r="B322" s="96" t="s">
        <v>1551</v>
      </c>
      <c r="C322" s="96">
        <v>1</v>
      </c>
      <c r="D322" s="96" t="s">
        <v>1567</v>
      </c>
      <c r="E322" s="96">
        <v>300</v>
      </c>
      <c r="F322" s="97">
        <v>339</v>
      </c>
      <c r="G322" s="97">
        <v>338</v>
      </c>
      <c r="H322" s="97">
        <v>370</v>
      </c>
      <c r="I322" s="96">
        <v>30</v>
      </c>
      <c r="J322" s="97">
        <f t="shared" si="31"/>
        <v>340</v>
      </c>
      <c r="K322" s="110">
        <v>100</v>
      </c>
      <c r="L322" s="110">
        <f t="shared" si="32"/>
        <v>34000</v>
      </c>
      <c r="M322" s="97">
        <v>100</v>
      </c>
      <c r="N322" s="110">
        <f t="shared" si="33"/>
        <v>10000</v>
      </c>
      <c r="O322" s="97">
        <v>70</v>
      </c>
      <c r="P322" s="110">
        <f t="shared" si="34"/>
        <v>7000</v>
      </c>
      <c r="Q322" s="97">
        <v>100</v>
      </c>
      <c r="R322" s="110">
        <f t="shared" si="35"/>
        <v>10000</v>
      </c>
      <c r="S322" s="97">
        <v>70</v>
      </c>
      <c r="T322" s="110">
        <f t="shared" si="36"/>
        <v>7000</v>
      </c>
    </row>
    <row r="323" spans="1:20" s="182" customFormat="1" ht="24" x14ac:dyDescent="0.55000000000000004">
      <c r="A323" s="190">
        <v>318</v>
      </c>
      <c r="B323" s="96" t="s">
        <v>1552</v>
      </c>
      <c r="C323" s="96">
        <v>100</v>
      </c>
      <c r="D323" s="96" t="s">
        <v>1188</v>
      </c>
      <c r="E323" s="96">
        <v>152</v>
      </c>
      <c r="F323" s="97">
        <v>153</v>
      </c>
      <c r="G323" s="97">
        <v>179</v>
      </c>
      <c r="H323" s="97">
        <v>200</v>
      </c>
      <c r="I323" s="96">
        <v>150</v>
      </c>
      <c r="J323" s="97">
        <f t="shared" si="31"/>
        <v>50</v>
      </c>
      <c r="K323" s="110">
        <v>0.8</v>
      </c>
      <c r="L323" s="110">
        <f t="shared" si="32"/>
        <v>40</v>
      </c>
      <c r="M323" s="97">
        <v>0</v>
      </c>
      <c r="N323" s="110">
        <f t="shared" si="33"/>
        <v>0</v>
      </c>
      <c r="O323" s="97">
        <v>0</v>
      </c>
      <c r="P323" s="110">
        <f t="shared" si="34"/>
        <v>0</v>
      </c>
      <c r="Q323" s="97">
        <v>0</v>
      </c>
      <c r="R323" s="110">
        <f t="shared" si="35"/>
        <v>0</v>
      </c>
      <c r="S323" s="97">
        <v>50</v>
      </c>
      <c r="T323" s="110">
        <f t="shared" si="36"/>
        <v>40</v>
      </c>
    </row>
    <row r="324" spans="1:20" s="182" customFormat="1" ht="24" x14ac:dyDescent="0.55000000000000004">
      <c r="A324" s="190">
        <v>319</v>
      </c>
      <c r="B324" s="96" t="s">
        <v>1553</v>
      </c>
      <c r="C324" s="96">
        <v>1</v>
      </c>
      <c r="D324" s="96" t="s">
        <v>1567</v>
      </c>
      <c r="E324" s="96">
        <v>67</v>
      </c>
      <c r="F324" s="97">
        <v>53</v>
      </c>
      <c r="G324" s="97">
        <v>78</v>
      </c>
      <c r="H324" s="97">
        <v>92</v>
      </c>
      <c r="I324" s="96">
        <v>47</v>
      </c>
      <c r="J324" s="97">
        <f t="shared" si="31"/>
        <v>45</v>
      </c>
      <c r="K324" s="110">
        <v>115</v>
      </c>
      <c r="L324" s="110">
        <f t="shared" si="32"/>
        <v>5175</v>
      </c>
      <c r="M324" s="97">
        <v>0</v>
      </c>
      <c r="N324" s="110">
        <f t="shared" si="33"/>
        <v>0</v>
      </c>
      <c r="O324" s="97">
        <v>0</v>
      </c>
      <c r="P324" s="110">
        <f t="shared" si="34"/>
        <v>0</v>
      </c>
      <c r="Q324" s="97">
        <v>25</v>
      </c>
      <c r="R324" s="110">
        <f t="shared" si="35"/>
        <v>2875</v>
      </c>
      <c r="S324" s="97">
        <v>20</v>
      </c>
      <c r="T324" s="110">
        <f t="shared" si="36"/>
        <v>2300</v>
      </c>
    </row>
    <row r="325" spans="1:20" s="182" customFormat="1" ht="24" x14ac:dyDescent="0.55000000000000004">
      <c r="A325" s="190">
        <v>320</v>
      </c>
      <c r="B325" s="96" t="s">
        <v>1554</v>
      </c>
      <c r="C325" s="96">
        <v>1</v>
      </c>
      <c r="D325" s="96" t="s">
        <v>1567</v>
      </c>
      <c r="E325" s="96">
        <v>55</v>
      </c>
      <c r="F325" s="97">
        <v>59</v>
      </c>
      <c r="G325" s="97">
        <v>100</v>
      </c>
      <c r="H325" s="97">
        <v>110</v>
      </c>
      <c r="I325" s="96">
        <v>18</v>
      </c>
      <c r="J325" s="97">
        <f t="shared" si="31"/>
        <v>92</v>
      </c>
      <c r="K325" s="110">
        <v>105</v>
      </c>
      <c r="L325" s="110">
        <f t="shared" si="32"/>
        <v>9660</v>
      </c>
      <c r="M325" s="97">
        <v>12</v>
      </c>
      <c r="N325" s="110">
        <f t="shared" si="33"/>
        <v>1260</v>
      </c>
      <c r="O325" s="97">
        <v>30</v>
      </c>
      <c r="P325" s="110">
        <f t="shared" si="34"/>
        <v>3150</v>
      </c>
      <c r="Q325" s="97">
        <v>30</v>
      </c>
      <c r="R325" s="110">
        <f t="shared" si="35"/>
        <v>3150</v>
      </c>
      <c r="S325" s="97">
        <v>20</v>
      </c>
      <c r="T325" s="110">
        <f t="shared" si="36"/>
        <v>2100</v>
      </c>
    </row>
    <row r="326" spans="1:20" s="182" customFormat="1" ht="24" x14ac:dyDescent="0.55000000000000004">
      <c r="A326" s="190">
        <v>321</v>
      </c>
      <c r="B326" s="96" t="s">
        <v>1555</v>
      </c>
      <c r="C326" s="96">
        <v>1</v>
      </c>
      <c r="D326" s="96" t="s">
        <v>1567</v>
      </c>
      <c r="E326" s="96">
        <v>269</v>
      </c>
      <c r="F326" s="97">
        <v>292</v>
      </c>
      <c r="G326" s="97">
        <v>280</v>
      </c>
      <c r="H326" s="97">
        <v>309</v>
      </c>
      <c r="I326" s="96">
        <v>39</v>
      </c>
      <c r="J326" s="97">
        <f t="shared" si="31"/>
        <v>270</v>
      </c>
      <c r="K326" s="110">
        <v>105</v>
      </c>
      <c r="L326" s="110">
        <f t="shared" si="32"/>
        <v>28350</v>
      </c>
      <c r="M326" s="97">
        <v>50</v>
      </c>
      <c r="N326" s="110">
        <f t="shared" si="33"/>
        <v>5250</v>
      </c>
      <c r="O326" s="97">
        <v>70</v>
      </c>
      <c r="P326" s="110">
        <f t="shared" si="34"/>
        <v>7350</v>
      </c>
      <c r="Q326" s="97">
        <v>80</v>
      </c>
      <c r="R326" s="110">
        <f t="shared" si="35"/>
        <v>8400</v>
      </c>
      <c r="S326" s="97">
        <v>70</v>
      </c>
      <c r="T326" s="110">
        <f t="shared" si="36"/>
        <v>7350</v>
      </c>
    </row>
    <row r="327" spans="1:20" s="182" customFormat="1" ht="24" x14ac:dyDescent="0.55000000000000004">
      <c r="A327" s="190">
        <v>322</v>
      </c>
      <c r="B327" s="96" t="s">
        <v>1556</v>
      </c>
      <c r="C327" s="96">
        <v>100</v>
      </c>
      <c r="D327" s="96" t="s">
        <v>1188</v>
      </c>
      <c r="E327" s="97">
        <v>20</v>
      </c>
      <c r="F327" s="97">
        <v>20</v>
      </c>
      <c r="G327" s="97">
        <v>13</v>
      </c>
      <c r="H327" s="97">
        <v>30</v>
      </c>
      <c r="I327" s="96">
        <v>30</v>
      </c>
      <c r="J327" s="97">
        <f t="shared" si="31"/>
        <v>0</v>
      </c>
      <c r="K327" s="110">
        <v>40</v>
      </c>
      <c r="L327" s="110">
        <f t="shared" si="32"/>
        <v>0</v>
      </c>
      <c r="M327" s="97">
        <v>0</v>
      </c>
      <c r="N327" s="110">
        <f t="shared" si="33"/>
        <v>0</v>
      </c>
      <c r="O327" s="97">
        <v>0</v>
      </c>
      <c r="P327" s="110">
        <f t="shared" si="34"/>
        <v>0</v>
      </c>
      <c r="Q327" s="97">
        <v>0</v>
      </c>
      <c r="R327" s="110">
        <f t="shared" si="35"/>
        <v>0</v>
      </c>
      <c r="S327" s="97">
        <v>0</v>
      </c>
      <c r="T327" s="110">
        <f t="shared" si="36"/>
        <v>0</v>
      </c>
    </row>
    <row r="328" spans="1:20" s="182" customFormat="1" ht="24" x14ac:dyDescent="0.55000000000000004">
      <c r="A328" s="190">
        <v>323</v>
      </c>
      <c r="B328" s="96" t="s">
        <v>1557</v>
      </c>
      <c r="C328" s="96">
        <v>1</v>
      </c>
      <c r="D328" s="96" t="s">
        <v>1567</v>
      </c>
      <c r="E328" s="96">
        <v>5</v>
      </c>
      <c r="F328" s="97">
        <v>5</v>
      </c>
      <c r="G328" s="97">
        <v>9</v>
      </c>
      <c r="H328" s="97">
        <v>12</v>
      </c>
      <c r="I328" s="96">
        <v>12</v>
      </c>
      <c r="J328" s="97">
        <v>0</v>
      </c>
      <c r="K328" s="110">
        <v>115</v>
      </c>
      <c r="L328" s="110">
        <f t="shared" si="32"/>
        <v>0</v>
      </c>
      <c r="M328" s="97">
        <v>0</v>
      </c>
      <c r="N328" s="110">
        <f t="shared" si="33"/>
        <v>0</v>
      </c>
      <c r="O328" s="97">
        <v>0</v>
      </c>
      <c r="P328" s="110">
        <f t="shared" si="34"/>
        <v>0</v>
      </c>
      <c r="Q328" s="97">
        <v>0</v>
      </c>
      <c r="R328" s="110">
        <f t="shared" si="35"/>
        <v>0</v>
      </c>
      <c r="S328" s="97">
        <v>0</v>
      </c>
      <c r="T328" s="110">
        <f t="shared" si="36"/>
        <v>0</v>
      </c>
    </row>
    <row r="329" spans="1:20" s="182" customFormat="1" ht="24" x14ac:dyDescent="0.55000000000000004">
      <c r="A329" s="190">
        <v>324</v>
      </c>
      <c r="B329" s="96" t="s">
        <v>1558</v>
      </c>
      <c r="C329" s="96">
        <v>1</v>
      </c>
      <c r="D329" s="96" t="s">
        <v>1568</v>
      </c>
      <c r="E329" s="96">
        <v>2</v>
      </c>
      <c r="F329" s="97">
        <v>5</v>
      </c>
      <c r="G329" s="97">
        <v>0</v>
      </c>
      <c r="H329" s="97">
        <v>18</v>
      </c>
      <c r="I329" s="96">
        <v>18</v>
      </c>
      <c r="J329" s="97">
        <v>0</v>
      </c>
      <c r="K329" s="110">
        <v>115</v>
      </c>
      <c r="L329" s="110">
        <f t="shared" si="32"/>
        <v>0</v>
      </c>
      <c r="M329" s="97">
        <v>0</v>
      </c>
      <c r="N329" s="110">
        <f t="shared" si="33"/>
        <v>0</v>
      </c>
      <c r="O329" s="97">
        <v>0</v>
      </c>
      <c r="P329" s="110">
        <f t="shared" si="34"/>
        <v>0</v>
      </c>
      <c r="Q329" s="97">
        <v>0</v>
      </c>
      <c r="R329" s="110">
        <f t="shared" si="35"/>
        <v>0</v>
      </c>
      <c r="S329" s="97">
        <v>0</v>
      </c>
      <c r="T329" s="110">
        <f t="shared" si="36"/>
        <v>0</v>
      </c>
    </row>
    <row r="330" spans="1:20" s="182" customFormat="1" ht="24" x14ac:dyDescent="0.55000000000000004">
      <c r="A330" s="190">
        <v>325</v>
      </c>
      <c r="B330" s="96" t="s">
        <v>1559</v>
      </c>
      <c r="C330" s="96">
        <v>1</v>
      </c>
      <c r="D330" s="96" t="s">
        <v>1567</v>
      </c>
      <c r="E330" s="96">
        <v>3</v>
      </c>
      <c r="F330" s="97">
        <v>3</v>
      </c>
      <c r="G330" s="97">
        <v>3</v>
      </c>
      <c r="H330" s="97">
        <v>4</v>
      </c>
      <c r="I330" s="96">
        <v>0</v>
      </c>
      <c r="J330" s="97">
        <f t="shared" si="31"/>
        <v>4</v>
      </c>
      <c r="K330" s="110">
        <v>150</v>
      </c>
      <c r="L330" s="110">
        <f t="shared" si="32"/>
        <v>600</v>
      </c>
      <c r="M330" s="97">
        <v>2</v>
      </c>
      <c r="N330" s="110">
        <f t="shared" si="33"/>
        <v>300</v>
      </c>
      <c r="O330" s="97">
        <v>0</v>
      </c>
      <c r="P330" s="110">
        <f t="shared" si="34"/>
        <v>0</v>
      </c>
      <c r="Q330" s="97">
        <v>2</v>
      </c>
      <c r="R330" s="110">
        <f t="shared" si="35"/>
        <v>300</v>
      </c>
      <c r="S330" s="97">
        <v>0</v>
      </c>
      <c r="T330" s="110">
        <f t="shared" si="36"/>
        <v>0</v>
      </c>
    </row>
    <row r="331" spans="1:20" s="182" customFormat="1" ht="24" x14ac:dyDescent="0.55000000000000004">
      <c r="A331" s="190">
        <v>326</v>
      </c>
      <c r="B331" s="96" t="s">
        <v>1560</v>
      </c>
      <c r="C331" s="96">
        <v>1</v>
      </c>
      <c r="D331" s="96" t="s">
        <v>1567</v>
      </c>
      <c r="E331" s="96">
        <v>13</v>
      </c>
      <c r="F331" s="97">
        <v>9</v>
      </c>
      <c r="G331" s="97">
        <v>20</v>
      </c>
      <c r="H331" s="97">
        <v>22</v>
      </c>
      <c r="I331" s="96">
        <v>5</v>
      </c>
      <c r="J331" s="97">
        <f t="shared" si="31"/>
        <v>17</v>
      </c>
      <c r="K331" s="110">
        <v>120</v>
      </c>
      <c r="L331" s="110">
        <f t="shared" si="32"/>
        <v>2040</v>
      </c>
      <c r="M331" s="97">
        <v>0</v>
      </c>
      <c r="N331" s="110">
        <f t="shared" si="33"/>
        <v>0</v>
      </c>
      <c r="O331" s="97">
        <v>7</v>
      </c>
      <c r="P331" s="110">
        <f t="shared" si="34"/>
        <v>840</v>
      </c>
      <c r="Q331" s="97">
        <v>5</v>
      </c>
      <c r="R331" s="110">
        <f t="shared" si="35"/>
        <v>600</v>
      </c>
      <c r="S331" s="97">
        <v>5</v>
      </c>
      <c r="T331" s="110">
        <f t="shared" si="36"/>
        <v>600</v>
      </c>
    </row>
    <row r="332" spans="1:20" s="182" customFormat="1" ht="24" x14ac:dyDescent="0.55000000000000004">
      <c r="A332" s="190">
        <v>327</v>
      </c>
      <c r="B332" s="96" t="s">
        <v>1561</v>
      </c>
      <c r="C332" s="96">
        <v>100</v>
      </c>
      <c r="D332" s="96" t="s">
        <v>1188</v>
      </c>
      <c r="E332" s="96">
        <v>88</v>
      </c>
      <c r="F332" s="97">
        <v>97</v>
      </c>
      <c r="G332" s="97">
        <v>45</v>
      </c>
      <c r="H332" s="97">
        <v>130</v>
      </c>
      <c r="I332" s="96">
        <v>130</v>
      </c>
      <c r="J332" s="97">
        <f t="shared" si="31"/>
        <v>0</v>
      </c>
      <c r="K332" s="110">
        <v>0.5</v>
      </c>
      <c r="L332" s="110">
        <f t="shared" si="32"/>
        <v>0</v>
      </c>
      <c r="M332" s="97">
        <v>0</v>
      </c>
      <c r="N332" s="110">
        <f t="shared" si="33"/>
        <v>0</v>
      </c>
      <c r="O332" s="97">
        <v>0</v>
      </c>
      <c r="P332" s="110">
        <f t="shared" si="34"/>
        <v>0</v>
      </c>
      <c r="Q332" s="97">
        <v>0</v>
      </c>
      <c r="R332" s="110">
        <f t="shared" si="35"/>
        <v>0</v>
      </c>
      <c r="S332" s="97">
        <v>0</v>
      </c>
      <c r="T332" s="110">
        <f t="shared" si="36"/>
        <v>0</v>
      </c>
    </row>
    <row r="333" spans="1:20" s="182" customFormat="1" ht="24" x14ac:dyDescent="0.55000000000000004">
      <c r="A333" s="190">
        <v>328</v>
      </c>
      <c r="B333" s="191" t="s">
        <v>1562</v>
      </c>
      <c r="C333" s="96">
        <v>100</v>
      </c>
      <c r="D333" s="96" t="s">
        <v>1188</v>
      </c>
      <c r="E333" s="96">
        <v>160</v>
      </c>
      <c r="F333" s="97">
        <v>147</v>
      </c>
      <c r="G333" s="97">
        <v>120</v>
      </c>
      <c r="H333" s="97">
        <v>132</v>
      </c>
      <c r="I333" s="96">
        <v>20</v>
      </c>
      <c r="J333" s="97">
        <f t="shared" si="31"/>
        <v>112</v>
      </c>
      <c r="K333" s="110">
        <v>38</v>
      </c>
      <c r="L333" s="110">
        <f t="shared" si="32"/>
        <v>4256</v>
      </c>
      <c r="M333" s="97">
        <v>30</v>
      </c>
      <c r="N333" s="110">
        <f t="shared" si="33"/>
        <v>1140</v>
      </c>
      <c r="O333" s="97">
        <v>30</v>
      </c>
      <c r="P333" s="110">
        <f t="shared" si="34"/>
        <v>1140</v>
      </c>
      <c r="Q333" s="97">
        <v>40</v>
      </c>
      <c r="R333" s="110">
        <f t="shared" si="35"/>
        <v>1520</v>
      </c>
      <c r="S333" s="97">
        <v>12</v>
      </c>
      <c r="T333" s="110">
        <f t="shared" si="36"/>
        <v>456</v>
      </c>
    </row>
    <row r="334" spans="1:20" s="182" customFormat="1" ht="24" x14ac:dyDescent="0.55000000000000004">
      <c r="A334" s="190">
        <v>329</v>
      </c>
      <c r="B334" s="96" t="s">
        <v>1563</v>
      </c>
      <c r="C334" s="96">
        <v>1000</v>
      </c>
      <c r="D334" s="96" t="s">
        <v>1188</v>
      </c>
      <c r="E334" s="96">
        <v>497</v>
      </c>
      <c r="F334" s="97">
        <v>523</v>
      </c>
      <c r="G334" s="97">
        <v>540</v>
      </c>
      <c r="H334" s="97">
        <v>600</v>
      </c>
      <c r="I334" s="96">
        <v>200</v>
      </c>
      <c r="J334" s="97">
        <f t="shared" si="31"/>
        <v>400</v>
      </c>
      <c r="K334" s="110">
        <v>150</v>
      </c>
      <c r="L334" s="110">
        <f t="shared" si="32"/>
        <v>60000</v>
      </c>
      <c r="M334" s="97">
        <v>0</v>
      </c>
      <c r="N334" s="110">
        <f t="shared" si="33"/>
        <v>0</v>
      </c>
      <c r="O334" s="97">
        <v>150</v>
      </c>
      <c r="P334" s="110">
        <f t="shared" si="34"/>
        <v>22500</v>
      </c>
      <c r="Q334" s="97">
        <v>150</v>
      </c>
      <c r="R334" s="110">
        <f t="shared" si="35"/>
        <v>22500</v>
      </c>
      <c r="S334" s="97">
        <v>100</v>
      </c>
      <c r="T334" s="110">
        <f t="shared" si="36"/>
        <v>15000</v>
      </c>
    </row>
    <row r="335" spans="1:20" s="182" customFormat="1" ht="24" x14ac:dyDescent="0.55000000000000004">
      <c r="A335" s="190">
        <v>330</v>
      </c>
      <c r="B335" s="96" t="s">
        <v>1564</v>
      </c>
      <c r="C335" s="96">
        <v>1</v>
      </c>
      <c r="D335" s="96" t="s">
        <v>1569</v>
      </c>
      <c r="E335" s="96">
        <v>8000</v>
      </c>
      <c r="F335" s="97">
        <v>8000</v>
      </c>
      <c r="G335" s="97">
        <v>2500</v>
      </c>
      <c r="H335" s="97">
        <v>6000</v>
      </c>
      <c r="I335" s="96">
        <v>6000</v>
      </c>
      <c r="J335" s="97">
        <f t="shared" si="31"/>
        <v>0</v>
      </c>
      <c r="K335" s="110">
        <v>0.35</v>
      </c>
      <c r="L335" s="110">
        <f t="shared" si="32"/>
        <v>0</v>
      </c>
      <c r="M335" s="97">
        <v>0</v>
      </c>
      <c r="N335" s="110">
        <f t="shared" si="33"/>
        <v>0</v>
      </c>
      <c r="O335" s="97">
        <v>0</v>
      </c>
      <c r="P335" s="110">
        <f t="shared" si="34"/>
        <v>0</v>
      </c>
      <c r="Q335" s="97">
        <v>0</v>
      </c>
      <c r="R335" s="110">
        <f t="shared" si="35"/>
        <v>0</v>
      </c>
      <c r="S335" s="97">
        <v>0</v>
      </c>
      <c r="T335" s="110">
        <f t="shared" si="36"/>
        <v>0</v>
      </c>
    </row>
    <row r="336" spans="1:20" s="182" customFormat="1" ht="24" x14ac:dyDescent="0.55000000000000004">
      <c r="A336" s="190">
        <v>331</v>
      </c>
      <c r="B336" s="96" t="s">
        <v>1565</v>
      </c>
      <c r="C336" s="96">
        <v>1000</v>
      </c>
      <c r="D336" s="96" t="s">
        <v>1188</v>
      </c>
      <c r="E336" s="96">
        <v>34</v>
      </c>
      <c r="F336" s="97">
        <v>18</v>
      </c>
      <c r="G336" s="97">
        <v>15</v>
      </c>
      <c r="H336" s="97">
        <v>8</v>
      </c>
      <c r="I336" s="96">
        <v>5</v>
      </c>
      <c r="J336" s="97">
        <f t="shared" si="31"/>
        <v>3</v>
      </c>
      <c r="K336" s="110">
        <v>250</v>
      </c>
      <c r="L336" s="110">
        <f t="shared" si="32"/>
        <v>750</v>
      </c>
      <c r="M336" s="97">
        <v>0</v>
      </c>
      <c r="N336" s="110">
        <f t="shared" si="33"/>
        <v>0</v>
      </c>
      <c r="O336" s="97">
        <v>0</v>
      </c>
      <c r="P336" s="110">
        <f t="shared" si="34"/>
        <v>0</v>
      </c>
      <c r="Q336" s="97">
        <v>3</v>
      </c>
      <c r="R336" s="110">
        <f t="shared" si="35"/>
        <v>750</v>
      </c>
      <c r="S336" s="97">
        <v>0</v>
      </c>
      <c r="T336" s="110">
        <f t="shared" si="36"/>
        <v>0</v>
      </c>
    </row>
    <row r="337" spans="1:24" s="182" customFormat="1" ht="24" x14ac:dyDescent="0.55000000000000004">
      <c r="A337" s="192">
        <v>332</v>
      </c>
      <c r="B337" s="115" t="s">
        <v>1566</v>
      </c>
      <c r="C337" s="115">
        <v>1</v>
      </c>
      <c r="D337" s="115" t="s">
        <v>1141</v>
      </c>
      <c r="E337" s="193">
        <v>0</v>
      </c>
      <c r="F337" s="193">
        <v>0</v>
      </c>
      <c r="G337" s="193">
        <v>0</v>
      </c>
      <c r="H337" s="194">
        <v>800</v>
      </c>
      <c r="I337" s="194">
        <v>0</v>
      </c>
      <c r="J337" s="195">
        <f t="shared" si="31"/>
        <v>800</v>
      </c>
      <c r="K337" s="196">
        <v>3</v>
      </c>
      <c r="L337" s="196">
        <f t="shared" si="32"/>
        <v>2400</v>
      </c>
      <c r="M337" s="197">
        <v>200</v>
      </c>
      <c r="N337" s="198">
        <f t="shared" si="33"/>
        <v>600</v>
      </c>
      <c r="O337" s="197">
        <v>200</v>
      </c>
      <c r="P337" s="198">
        <f t="shared" si="34"/>
        <v>600</v>
      </c>
      <c r="Q337" s="197">
        <v>200</v>
      </c>
      <c r="R337" s="198">
        <f t="shared" si="35"/>
        <v>600</v>
      </c>
      <c r="S337" s="197">
        <v>200</v>
      </c>
      <c r="T337" s="198">
        <f t="shared" si="36"/>
        <v>600</v>
      </c>
      <c r="V337" s="182">
        <v>20</v>
      </c>
      <c r="W337" s="199">
        <v>217471</v>
      </c>
      <c r="X337" s="182" t="s">
        <v>1570</v>
      </c>
    </row>
    <row r="338" spans="1:24" s="182" customFormat="1" ht="24.75" customHeight="1" x14ac:dyDescent="0.55000000000000004">
      <c r="H338" s="200">
        <f>COUNT(H6:H337)</f>
        <v>332</v>
      </c>
      <c r="L338" s="201">
        <f>SUM(L6:L337)</f>
        <v>4609355.71</v>
      </c>
      <c r="N338" s="201">
        <f>SUM(N6:N337)</f>
        <v>1203286.5399999998</v>
      </c>
      <c r="P338" s="201">
        <f>SUM(P6:P337)</f>
        <v>1148239.68</v>
      </c>
      <c r="R338" s="201">
        <f>SUM(R6:R337)</f>
        <v>1207383.0399999998</v>
      </c>
      <c r="T338" s="201">
        <f>SUM(T6:T337)</f>
        <v>1050446.45</v>
      </c>
    </row>
    <row r="344" spans="1:24" x14ac:dyDescent="0.2">
      <c r="P344" s="175"/>
    </row>
  </sheetData>
  <mergeCells count="19">
    <mergeCell ref="H4:H5"/>
    <mergeCell ref="C1:L1"/>
    <mergeCell ref="M1:T1"/>
    <mergeCell ref="C2:L2"/>
    <mergeCell ref="M2:T2"/>
    <mergeCell ref="C3:L3"/>
    <mergeCell ref="M3:T3"/>
    <mergeCell ref="Q4:R4"/>
    <mergeCell ref="S4:T4"/>
    <mergeCell ref="I4:I5"/>
    <mergeCell ref="J4:J5"/>
    <mergeCell ref="K4:K5"/>
    <mergeCell ref="M4:N4"/>
    <mergeCell ref="O4:P4"/>
    <mergeCell ref="A4:A5"/>
    <mergeCell ref="B4:B5"/>
    <mergeCell ref="C4:C5"/>
    <mergeCell ref="D4:D5"/>
    <mergeCell ref="E4:G4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T123"/>
  <sheetViews>
    <sheetView topLeftCell="F118" workbookViewId="0">
      <selection activeCell="P126" sqref="P126"/>
    </sheetView>
  </sheetViews>
  <sheetFormatPr defaultColWidth="9" defaultRowHeight="24" x14ac:dyDescent="0.55000000000000004"/>
  <cols>
    <col min="1" max="1" width="5.125" style="34" bestFit="1" customWidth="1"/>
    <col min="2" max="2" width="37.75" style="34" customWidth="1"/>
    <col min="3" max="3" width="8.875" style="34" bestFit="1" customWidth="1"/>
    <col min="4" max="4" width="14" style="34" bestFit="1" customWidth="1"/>
    <col min="5" max="11" width="9.25" style="34" bestFit="1" customWidth="1"/>
    <col min="12" max="12" width="12.25" style="34" bestFit="1" customWidth="1"/>
    <col min="13" max="13" width="10" style="34" bestFit="1" customWidth="1"/>
    <col min="14" max="14" width="12.625" style="34" customWidth="1"/>
    <col min="15" max="15" width="10" style="34" bestFit="1" customWidth="1"/>
    <col min="16" max="16" width="13.375" style="34" customWidth="1"/>
    <col min="17" max="17" width="10" style="34" bestFit="1" customWidth="1"/>
    <col min="18" max="18" width="13.375" style="34" customWidth="1"/>
    <col min="19" max="19" width="10" style="34" bestFit="1" customWidth="1"/>
    <col min="20" max="20" width="11.875" style="34" customWidth="1"/>
    <col min="21" max="16384" width="9" style="34"/>
  </cols>
  <sheetData>
    <row r="1" spans="1:20" x14ac:dyDescent="0.55000000000000004">
      <c r="A1" s="16"/>
      <c r="B1" s="17"/>
      <c r="C1" s="209" t="s">
        <v>28</v>
      </c>
      <c r="D1" s="209"/>
      <c r="E1" s="209"/>
      <c r="F1" s="209"/>
      <c r="G1" s="209"/>
      <c r="H1" s="209"/>
      <c r="I1" s="209"/>
      <c r="J1" s="209"/>
      <c r="K1" s="209"/>
      <c r="L1" s="209"/>
      <c r="M1" s="209" t="str">
        <f>C1</f>
        <v>แผนปฏิบัติการจัดซื้อเวชภัณฑ์ ประเภทวัสดุวิทยาศาสตร์การแพทย์ (เงินบำรุง)</v>
      </c>
      <c r="N1" s="209"/>
      <c r="O1" s="209"/>
      <c r="P1" s="209"/>
      <c r="Q1" s="209"/>
      <c r="R1" s="209"/>
      <c r="S1" s="209"/>
      <c r="T1" s="209"/>
    </row>
    <row r="2" spans="1:20" x14ac:dyDescent="0.55000000000000004">
      <c r="A2" s="16"/>
      <c r="B2" s="17"/>
      <c r="C2" s="209" t="s">
        <v>39</v>
      </c>
      <c r="D2" s="209"/>
      <c r="E2" s="209"/>
      <c r="F2" s="209"/>
      <c r="G2" s="209"/>
      <c r="H2" s="209"/>
      <c r="I2" s="209"/>
      <c r="J2" s="209"/>
      <c r="K2" s="209"/>
      <c r="L2" s="209"/>
      <c r="M2" s="209" t="str">
        <f>C2</f>
        <v>โรงพยาบาล  โรงพยาบาลรัตภูมิ  จังหวัดสงขลา</v>
      </c>
      <c r="N2" s="209"/>
      <c r="O2" s="209"/>
      <c r="P2" s="209"/>
      <c r="Q2" s="209"/>
      <c r="R2" s="209"/>
      <c r="S2" s="209"/>
      <c r="T2" s="209"/>
    </row>
    <row r="3" spans="1:20" x14ac:dyDescent="0.55000000000000004">
      <c r="A3" s="18"/>
      <c r="B3" s="17"/>
      <c r="C3" s="210" t="s">
        <v>34</v>
      </c>
      <c r="D3" s="210"/>
      <c r="E3" s="210"/>
      <c r="F3" s="210"/>
      <c r="G3" s="210"/>
      <c r="H3" s="210"/>
      <c r="I3" s="210"/>
      <c r="J3" s="210"/>
      <c r="K3" s="210"/>
      <c r="L3" s="210"/>
      <c r="M3" s="210" t="str">
        <f>C3</f>
        <v>ประจำปีงบประมาณ 2562</v>
      </c>
      <c r="N3" s="210"/>
      <c r="O3" s="210"/>
      <c r="P3" s="210"/>
      <c r="Q3" s="210"/>
      <c r="R3" s="210"/>
      <c r="S3" s="210"/>
      <c r="T3" s="210"/>
    </row>
    <row r="4" spans="1:20" ht="21" customHeight="1" x14ac:dyDescent="0.55000000000000004">
      <c r="A4" s="218" t="s">
        <v>0</v>
      </c>
      <c r="B4" s="219" t="s">
        <v>18</v>
      </c>
      <c r="C4" s="219" t="s">
        <v>19</v>
      </c>
      <c r="D4" s="219" t="s">
        <v>1</v>
      </c>
      <c r="E4" s="218" t="s">
        <v>2</v>
      </c>
      <c r="F4" s="218"/>
      <c r="G4" s="218"/>
      <c r="H4" s="221" t="s">
        <v>35</v>
      </c>
      <c r="I4" s="221" t="s">
        <v>3</v>
      </c>
      <c r="J4" s="221" t="s">
        <v>37</v>
      </c>
      <c r="K4" s="225" t="s">
        <v>4</v>
      </c>
      <c r="L4" s="32" t="s">
        <v>5</v>
      </c>
      <c r="M4" s="223" t="s">
        <v>20</v>
      </c>
      <c r="N4" s="224"/>
      <c r="O4" s="223" t="s">
        <v>21</v>
      </c>
      <c r="P4" s="224"/>
      <c r="Q4" s="223" t="s">
        <v>22</v>
      </c>
      <c r="R4" s="224"/>
      <c r="S4" s="223" t="s">
        <v>23</v>
      </c>
      <c r="T4" s="224"/>
    </row>
    <row r="5" spans="1:20" ht="48" x14ac:dyDescent="0.55000000000000004">
      <c r="A5" s="218"/>
      <c r="B5" s="220"/>
      <c r="C5" s="220"/>
      <c r="D5" s="220"/>
      <c r="E5" s="31" t="s">
        <v>6</v>
      </c>
      <c r="F5" s="31" t="s">
        <v>7</v>
      </c>
      <c r="G5" s="31" t="s">
        <v>33</v>
      </c>
      <c r="H5" s="222"/>
      <c r="I5" s="222"/>
      <c r="J5" s="222"/>
      <c r="K5" s="225"/>
      <c r="L5" s="33" t="s">
        <v>38</v>
      </c>
      <c r="M5" s="22" t="s">
        <v>24</v>
      </c>
      <c r="N5" s="31" t="s">
        <v>25</v>
      </c>
      <c r="O5" s="22" t="s">
        <v>24</v>
      </c>
      <c r="P5" s="31" t="s">
        <v>25</v>
      </c>
      <c r="Q5" s="22" t="s">
        <v>24</v>
      </c>
      <c r="R5" s="31" t="s">
        <v>25</v>
      </c>
      <c r="S5" s="22" t="s">
        <v>24</v>
      </c>
      <c r="T5" s="31" t="s">
        <v>25</v>
      </c>
    </row>
    <row r="6" spans="1:20" ht="21" x14ac:dyDescent="0.35">
      <c r="A6" s="35">
        <v>1</v>
      </c>
      <c r="B6" s="36" t="s">
        <v>40</v>
      </c>
      <c r="C6" s="37" t="s">
        <v>41</v>
      </c>
      <c r="D6" s="37" t="s">
        <v>42</v>
      </c>
      <c r="E6" s="38">
        <v>12</v>
      </c>
      <c r="F6" s="38">
        <v>12</v>
      </c>
      <c r="G6" s="39">
        <v>12</v>
      </c>
      <c r="H6" s="38">
        <v>12</v>
      </c>
      <c r="I6" s="40">
        <v>0</v>
      </c>
      <c r="J6" s="38">
        <f t="shared" ref="J6:J20" si="0">+H6-I6</f>
        <v>12</v>
      </c>
      <c r="K6" s="41">
        <v>60</v>
      </c>
      <c r="L6" s="42">
        <f>J6*K6</f>
        <v>720</v>
      </c>
      <c r="M6" s="42">
        <v>3</v>
      </c>
      <c r="N6" s="42">
        <f>M6*K6</f>
        <v>180</v>
      </c>
      <c r="O6" s="42">
        <v>3</v>
      </c>
      <c r="P6" s="42">
        <f>O6*K6</f>
        <v>180</v>
      </c>
      <c r="Q6" s="42">
        <v>3</v>
      </c>
      <c r="R6" s="42">
        <f>Q6*K6</f>
        <v>180</v>
      </c>
      <c r="S6" s="42">
        <v>3</v>
      </c>
      <c r="T6" s="42">
        <f>S6*K6</f>
        <v>180</v>
      </c>
    </row>
    <row r="7" spans="1:20" ht="21" x14ac:dyDescent="0.35">
      <c r="A7" s="35">
        <f>+A6+1</f>
        <v>2</v>
      </c>
      <c r="B7" s="36" t="s">
        <v>43</v>
      </c>
      <c r="C7" s="37" t="s">
        <v>41</v>
      </c>
      <c r="D7" s="37" t="s">
        <v>42</v>
      </c>
      <c r="E7" s="38">
        <v>31</v>
      </c>
      <c r="F7" s="38">
        <v>40</v>
      </c>
      <c r="G7" s="39">
        <v>44</v>
      </c>
      <c r="H7" s="38">
        <v>50</v>
      </c>
      <c r="I7" s="40">
        <v>0</v>
      </c>
      <c r="J7" s="38">
        <f t="shared" si="0"/>
        <v>50</v>
      </c>
      <c r="K7" s="41">
        <v>80</v>
      </c>
      <c r="L7" s="42">
        <f t="shared" ref="L7:L70" si="1">J7*K7</f>
        <v>4000</v>
      </c>
      <c r="M7" s="42">
        <v>16</v>
      </c>
      <c r="N7" s="42">
        <f>M7*K7</f>
        <v>1280</v>
      </c>
      <c r="O7" s="42">
        <v>15</v>
      </c>
      <c r="P7" s="42">
        <f t="shared" ref="P7:P17" si="2">O7*K7</f>
        <v>1200</v>
      </c>
      <c r="Q7" s="42">
        <v>11</v>
      </c>
      <c r="R7" s="42">
        <f t="shared" ref="R7:R70" si="3">Q7*K7</f>
        <v>880</v>
      </c>
      <c r="S7" s="42">
        <v>8</v>
      </c>
      <c r="T7" s="42">
        <f t="shared" ref="T7:T70" si="4">S7*K7</f>
        <v>640</v>
      </c>
    </row>
    <row r="8" spans="1:20" ht="21" x14ac:dyDescent="0.35">
      <c r="A8" s="35">
        <f t="shared" ref="A8:A71" si="5">+A7+1</f>
        <v>3</v>
      </c>
      <c r="B8" s="36" t="s">
        <v>44</v>
      </c>
      <c r="C8" s="43" t="s">
        <v>41</v>
      </c>
      <c r="D8" s="43" t="s">
        <v>45</v>
      </c>
      <c r="E8" s="39">
        <v>33</v>
      </c>
      <c r="F8" s="39">
        <v>50</v>
      </c>
      <c r="G8" s="39">
        <v>44</v>
      </c>
      <c r="H8" s="39">
        <v>50</v>
      </c>
      <c r="I8" s="44">
        <v>0</v>
      </c>
      <c r="J8" s="38">
        <f t="shared" si="0"/>
        <v>50</v>
      </c>
      <c r="K8" s="45">
        <v>80</v>
      </c>
      <c r="L8" s="42">
        <f t="shared" si="1"/>
        <v>4000</v>
      </c>
      <c r="M8" s="42">
        <v>16</v>
      </c>
      <c r="N8" s="42">
        <f>M8*K8</f>
        <v>1280</v>
      </c>
      <c r="O8" s="42">
        <v>15</v>
      </c>
      <c r="P8" s="42">
        <f t="shared" si="2"/>
        <v>1200</v>
      </c>
      <c r="Q8" s="42">
        <v>11</v>
      </c>
      <c r="R8" s="42">
        <f t="shared" si="3"/>
        <v>880</v>
      </c>
      <c r="S8" s="42">
        <v>8</v>
      </c>
      <c r="T8" s="42">
        <f t="shared" si="4"/>
        <v>640</v>
      </c>
    </row>
    <row r="9" spans="1:20" ht="21" x14ac:dyDescent="0.35">
      <c r="A9" s="35">
        <f t="shared" si="5"/>
        <v>4</v>
      </c>
      <c r="B9" s="36" t="s">
        <v>46</v>
      </c>
      <c r="C9" s="43" t="s">
        <v>41</v>
      </c>
      <c r="D9" s="43" t="s">
        <v>42</v>
      </c>
      <c r="E9" s="39">
        <v>31</v>
      </c>
      <c r="F9" s="39">
        <v>50</v>
      </c>
      <c r="G9" s="39">
        <v>47</v>
      </c>
      <c r="H9" s="39">
        <v>50</v>
      </c>
      <c r="I9" s="40">
        <v>0</v>
      </c>
      <c r="J9" s="38">
        <f t="shared" si="0"/>
        <v>50</v>
      </c>
      <c r="K9" s="45">
        <v>80</v>
      </c>
      <c r="L9" s="42">
        <f t="shared" si="1"/>
        <v>4000</v>
      </c>
      <c r="M9" s="42">
        <v>16</v>
      </c>
      <c r="N9" s="42">
        <f>M9*K9</f>
        <v>1280</v>
      </c>
      <c r="O9" s="42">
        <v>15</v>
      </c>
      <c r="P9" s="42">
        <f t="shared" si="2"/>
        <v>1200</v>
      </c>
      <c r="Q9" s="42">
        <v>11</v>
      </c>
      <c r="R9" s="42">
        <f t="shared" si="3"/>
        <v>880</v>
      </c>
      <c r="S9" s="42">
        <v>8</v>
      </c>
      <c r="T9" s="42">
        <f t="shared" si="4"/>
        <v>640</v>
      </c>
    </row>
    <row r="10" spans="1:20" ht="21" x14ac:dyDescent="0.35">
      <c r="A10" s="35">
        <f t="shared" si="5"/>
        <v>5</v>
      </c>
      <c r="B10" s="36" t="s">
        <v>47</v>
      </c>
      <c r="C10" s="43" t="s">
        <v>41</v>
      </c>
      <c r="D10" s="43" t="s">
        <v>48</v>
      </c>
      <c r="E10" s="39">
        <v>6</v>
      </c>
      <c r="F10" s="39">
        <v>15</v>
      </c>
      <c r="G10" s="39">
        <v>14</v>
      </c>
      <c r="H10" s="39">
        <v>15</v>
      </c>
      <c r="I10" s="40">
        <v>0</v>
      </c>
      <c r="J10" s="38">
        <f t="shared" si="0"/>
        <v>15</v>
      </c>
      <c r="K10" s="45">
        <v>100</v>
      </c>
      <c r="L10" s="42">
        <f t="shared" si="1"/>
        <v>1500</v>
      </c>
      <c r="M10" s="42">
        <v>5</v>
      </c>
      <c r="N10" s="42">
        <f t="shared" ref="N10:N34" si="6">M10*K10</f>
        <v>500</v>
      </c>
      <c r="O10" s="42">
        <v>5</v>
      </c>
      <c r="P10" s="42">
        <f>O10*K10</f>
        <v>500</v>
      </c>
      <c r="Q10" s="42">
        <v>3</v>
      </c>
      <c r="R10" s="42">
        <f t="shared" si="3"/>
        <v>300</v>
      </c>
      <c r="S10" s="42">
        <v>2</v>
      </c>
      <c r="T10" s="42">
        <f t="shared" si="4"/>
        <v>200</v>
      </c>
    </row>
    <row r="11" spans="1:20" ht="21" x14ac:dyDescent="0.35">
      <c r="A11" s="35">
        <f t="shared" si="5"/>
        <v>6</v>
      </c>
      <c r="B11" s="36" t="s">
        <v>49</v>
      </c>
      <c r="C11" s="43" t="s">
        <v>41</v>
      </c>
      <c r="D11" s="43" t="s">
        <v>48</v>
      </c>
      <c r="E11" s="39">
        <v>12</v>
      </c>
      <c r="F11" s="39">
        <v>12</v>
      </c>
      <c r="G11" s="39">
        <v>12</v>
      </c>
      <c r="H11" s="39">
        <v>12</v>
      </c>
      <c r="I11" s="44">
        <v>0</v>
      </c>
      <c r="J11" s="38">
        <f t="shared" si="0"/>
        <v>12</v>
      </c>
      <c r="K11" s="45">
        <v>100</v>
      </c>
      <c r="L11" s="42">
        <f t="shared" si="1"/>
        <v>1200</v>
      </c>
      <c r="M11" s="42">
        <v>3</v>
      </c>
      <c r="N11" s="42">
        <f t="shared" si="6"/>
        <v>300</v>
      </c>
      <c r="O11" s="42">
        <v>3</v>
      </c>
      <c r="P11" s="42">
        <f t="shared" si="2"/>
        <v>300</v>
      </c>
      <c r="Q11" s="42">
        <v>3</v>
      </c>
      <c r="R11" s="42">
        <f t="shared" si="3"/>
        <v>300</v>
      </c>
      <c r="S11" s="42">
        <v>3</v>
      </c>
      <c r="T11" s="42">
        <f t="shared" si="4"/>
        <v>300</v>
      </c>
    </row>
    <row r="12" spans="1:20" ht="21" x14ac:dyDescent="0.35">
      <c r="A12" s="35">
        <f t="shared" si="5"/>
        <v>7</v>
      </c>
      <c r="B12" s="36" t="s">
        <v>50</v>
      </c>
      <c r="C12" s="43" t="s">
        <v>41</v>
      </c>
      <c r="D12" s="43" t="s">
        <v>42</v>
      </c>
      <c r="E12" s="39">
        <v>7</v>
      </c>
      <c r="F12" s="39">
        <v>12</v>
      </c>
      <c r="G12" s="39">
        <v>12</v>
      </c>
      <c r="H12" s="39">
        <v>12</v>
      </c>
      <c r="I12" s="40">
        <v>0</v>
      </c>
      <c r="J12" s="38">
        <f t="shared" si="0"/>
        <v>12</v>
      </c>
      <c r="K12" s="45">
        <v>100</v>
      </c>
      <c r="L12" s="42">
        <f t="shared" si="1"/>
        <v>1200</v>
      </c>
      <c r="M12" s="42">
        <v>5</v>
      </c>
      <c r="N12" s="42">
        <f>M12*K12</f>
        <v>500</v>
      </c>
      <c r="O12" s="42">
        <v>4</v>
      </c>
      <c r="P12" s="42">
        <f t="shared" si="2"/>
        <v>400</v>
      </c>
      <c r="Q12" s="42">
        <v>2</v>
      </c>
      <c r="R12" s="42">
        <f t="shared" si="3"/>
        <v>200</v>
      </c>
      <c r="S12" s="42">
        <v>1</v>
      </c>
      <c r="T12" s="42">
        <f t="shared" si="4"/>
        <v>100</v>
      </c>
    </row>
    <row r="13" spans="1:20" ht="21" x14ac:dyDescent="0.35">
      <c r="A13" s="35">
        <f t="shared" si="5"/>
        <v>8</v>
      </c>
      <c r="B13" s="36" t="s">
        <v>51</v>
      </c>
      <c r="C13" s="43" t="s">
        <v>41</v>
      </c>
      <c r="D13" s="43" t="s">
        <v>42</v>
      </c>
      <c r="E13" s="39">
        <v>12</v>
      </c>
      <c r="F13" s="39">
        <v>12</v>
      </c>
      <c r="G13" s="39">
        <v>12</v>
      </c>
      <c r="H13" s="39">
        <v>12</v>
      </c>
      <c r="I13" s="40">
        <v>0</v>
      </c>
      <c r="J13" s="38">
        <f t="shared" si="0"/>
        <v>12</v>
      </c>
      <c r="K13" s="45">
        <v>70</v>
      </c>
      <c r="L13" s="42">
        <f t="shared" si="1"/>
        <v>840</v>
      </c>
      <c r="M13" s="42">
        <v>3</v>
      </c>
      <c r="N13" s="42">
        <f t="shared" si="6"/>
        <v>210</v>
      </c>
      <c r="O13" s="42">
        <v>3</v>
      </c>
      <c r="P13" s="42">
        <f t="shared" si="2"/>
        <v>210</v>
      </c>
      <c r="Q13" s="42">
        <v>3</v>
      </c>
      <c r="R13" s="42">
        <f t="shared" si="3"/>
        <v>210</v>
      </c>
      <c r="S13" s="42">
        <v>3</v>
      </c>
      <c r="T13" s="42">
        <f t="shared" si="4"/>
        <v>210</v>
      </c>
    </row>
    <row r="14" spans="1:20" ht="21" x14ac:dyDescent="0.35">
      <c r="A14" s="35">
        <f t="shared" si="5"/>
        <v>9</v>
      </c>
      <c r="B14" s="36" t="s">
        <v>52</v>
      </c>
      <c r="C14" s="43" t="s">
        <v>41</v>
      </c>
      <c r="D14" s="43" t="s">
        <v>42</v>
      </c>
      <c r="E14" s="39">
        <v>11</v>
      </c>
      <c r="F14" s="39">
        <v>18</v>
      </c>
      <c r="G14" s="39">
        <v>25</v>
      </c>
      <c r="H14" s="39">
        <v>25</v>
      </c>
      <c r="I14" s="44">
        <v>0</v>
      </c>
      <c r="J14" s="38">
        <f t="shared" si="0"/>
        <v>25</v>
      </c>
      <c r="K14" s="45">
        <v>200</v>
      </c>
      <c r="L14" s="42">
        <f t="shared" si="1"/>
        <v>5000</v>
      </c>
      <c r="M14" s="42">
        <v>10</v>
      </c>
      <c r="N14" s="42">
        <f t="shared" si="6"/>
        <v>2000</v>
      </c>
      <c r="O14" s="42">
        <v>7</v>
      </c>
      <c r="P14" s="42">
        <f>O14*K14</f>
        <v>1400</v>
      </c>
      <c r="Q14" s="42">
        <v>5</v>
      </c>
      <c r="R14" s="42">
        <f t="shared" si="3"/>
        <v>1000</v>
      </c>
      <c r="S14" s="42">
        <v>3</v>
      </c>
      <c r="T14" s="42">
        <f t="shared" si="4"/>
        <v>600</v>
      </c>
    </row>
    <row r="15" spans="1:20" ht="21" x14ac:dyDescent="0.35">
      <c r="A15" s="35">
        <f t="shared" si="5"/>
        <v>10</v>
      </c>
      <c r="B15" s="36" t="s">
        <v>53</v>
      </c>
      <c r="C15" s="43" t="s">
        <v>54</v>
      </c>
      <c r="D15" s="43" t="s">
        <v>55</v>
      </c>
      <c r="E15" s="39">
        <v>65</v>
      </c>
      <c r="F15" s="39">
        <v>75</v>
      </c>
      <c r="G15" s="39">
        <v>44</v>
      </c>
      <c r="H15" s="39">
        <v>50</v>
      </c>
      <c r="I15" s="40">
        <v>0</v>
      </c>
      <c r="J15" s="38">
        <f t="shared" si="0"/>
        <v>50</v>
      </c>
      <c r="K15" s="45">
        <v>321</v>
      </c>
      <c r="L15" s="42">
        <f t="shared" si="1"/>
        <v>16050</v>
      </c>
      <c r="M15" s="42">
        <v>20</v>
      </c>
      <c r="N15" s="42">
        <f>M15*K15</f>
        <v>6420</v>
      </c>
      <c r="O15" s="42">
        <v>15</v>
      </c>
      <c r="P15" s="42">
        <f t="shared" si="2"/>
        <v>4815</v>
      </c>
      <c r="Q15" s="42">
        <v>10</v>
      </c>
      <c r="R15" s="42">
        <f t="shared" si="3"/>
        <v>3210</v>
      </c>
      <c r="S15" s="42">
        <v>5</v>
      </c>
      <c r="T15" s="42">
        <f t="shared" si="4"/>
        <v>1605</v>
      </c>
    </row>
    <row r="16" spans="1:20" ht="21" x14ac:dyDescent="0.35">
      <c r="A16" s="35">
        <f t="shared" si="5"/>
        <v>11</v>
      </c>
      <c r="B16" s="36" t="s">
        <v>56</v>
      </c>
      <c r="C16" s="43" t="s">
        <v>54</v>
      </c>
      <c r="D16" s="43" t="s">
        <v>55</v>
      </c>
      <c r="E16" s="39">
        <v>55</v>
      </c>
      <c r="F16" s="39">
        <v>65</v>
      </c>
      <c r="G16" s="39">
        <v>48</v>
      </c>
      <c r="H16" s="39">
        <v>55</v>
      </c>
      <c r="I16" s="40">
        <v>5</v>
      </c>
      <c r="J16" s="38">
        <f t="shared" si="0"/>
        <v>50</v>
      </c>
      <c r="K16" s="45">
        <v>374.5</v>
      </c>
      <c r="L16" s="42">
        <f t="shared" si="1"/>
        <v>18725</v>
      </c>
      <c r="M16" s="42">
        <v>20</v>
      </c>
      <c r="N16" s="42">
        <f t="shared" si="6"/>
        <v>7490</v>
      </c>
      <c r="O16" s="42">
        <v>15</v>
      </c>
      <c r="P16" s="42">
        <f t="shared" si="2"/>
        <v>5617.5</v>
      </c>
      <c r="Q16" s="42">
        <v>10</v>
      </c>
      <c r="R16" s="42">
        <f t="shared" si="3"/>
        <v>3745</v>
      </c>
      <c r="S16" s="42">
        <v>5</v>
      </c>
      <c r="T16" s="42">
        <f t="shared" si="4"/>
        <v>1872.5</v>
      </c>
    </row>
    <row r="17" spans="1:20" ht="21" x14ac:dyDescent="0.35">
      <c r="A17" s="35">
        <f t="shared" si="5"/>
        <v>12</v>
      </c>
      <c r="B17" s="36" t="s">
        <v>57</v>
      </c>
      <c r="C17" s="43" t="s">
        <v>54</v>
      </c>
      <c r="D17" s="43" t="s">
        <v>58</v>
      </c>
      <c r="E17" s="39">
        <v>50</v>
      </c>
      <c r="F17" s="39">
        <v>60</v>
      </c>
      <c r="G17" s="39">
        <v>45</v>
      </c>
      <c r="H17" s="39">
        <v>55</v>
      </c>
      <c r="I17" s="44">
        <v>0</v>
      </c>
      <c r="J17" s="38">
        <f t="shared" si="0"/>
        <v>55</v>
      </c>
      <c r="K17" s="45">
        <v>449.4</v>
      </c>
      <c r="L17" s="42">
        <f t="shared" si="1"/>
        <v>24717</v>
      </c>
      <c r="M17" s="42">
        <v>20</v>
      </c>
      <c r="N17" s="42">
        <f t="shared" si="6"/>
        <v>8988</v>
      </c>
      <c r="O17" s="42">
        <v>20</v>
      </c>
      <c r="P17" s="42">
        <f t="shared" si="2"/>
        <v>8988</v>
      </c>
      <c r="Q17" s="42">
        <v>10</v>
      </c>
      <c r="R17" s="42">
        <f t="shared" si="3"/>
        <v>4494</v>
      </c>
      <c r="S17" s="42">
        <v>5</v>
      </c>
      <c r="T17" s="42">
        <f t="shared" si="4"/>
        <v>2247</v>
      </c>
    </row>
    <row r="18" spans="1:20" ht="21" x14ac:dyDescent="0.35">
      <c r="A18" s="35">
        <f t="shared" si="5"/>
        <v>13</v>
      </c>
      <c r="B18" s="36" t="s">
        <v>59</v>
      </c>
      <c r="C18" s="43" t="s">
        <v>54</v>
      </c>
      <c r="D18" s="43" t="s">
        <v>60</v>
      </c>
      <c r="E18" s="39">
        <v>115</v>
      </c>
      <c r="F18" s="39">
        <v>140</v>
      </c>
      <c r="G18" s="39">
        <v>121</v>
      </c>
      <c r="H18" s="39">
        <v>130</v>
      </c>
      <c r="I18" s="40">
        <v>0</v>
      </c>
      <c r="J18" s="38">
        <f t="shared" si="0"/>
        <v>130</v>
      </c>
      <c r="K18" s="45">
        <v>481.5</v>
      </c>
      <c r="L18" s="42">
        <f t="shared" si="1"/>
        <v>62595</v>
      </c>
      <c r="M18" s="42">
        <v>50</v>
      </c>
      <c r="N18" s="42">
        <f t="shared" si="6"/>
        <v>24075</v>
      </c>
      <c r="O18" s="42">
        <v>30</v>
      </c>
      <c r="P18" s="42">
        <f>O18*K18</f>
        <v>14445</v>
      </c>
      <c r="Q18" s="42">
        <v>30</v>
      </c>
      <c r="R18" s="42">
        <f t="shared" si="3"/>
        <v>14445</v>
      </c>
      <c r="S18" s="42">
        <v>20</v>
      </c>
      <c r="T18" s="42">
        <f t="shared" si="4"/>
        <v>9630</v>
      </c>
    </row>
    <row r="19" spans="1:20" ht="21" x14ac:dyDescent="0.35">
      <c r="A19" s="35">
        <f t="shared" si="5"/>
        <v>14</v>
      </c>
      <c r="B19" s="36" t="s">
        <v>61</v>
      </c>
      <c r="C19" s="43" t="s">
        <v>54</v>
      </c>
      <c r="D19" s="43" t="s">
        <v>62</v>
      </c>
      <c r="E19" s="39">
        <v>45</v>
      </c>
      <c r="F19" s="39">
        <v>75</v>
      </c>
      <c r="G19" s="39">
        <v>55</v>
      </c>
      <c r="H19" s="39">
        <v>60</v>
      </c>
      <c r="I19" s="40">
        <v>0</v>
      </c>
      <c r="J19" s="38">
        <f t="shared" si="0"/>
        <v>60</v>
      </c>
      <c r="K19" s="45">
        <v>577.79999999999995</v>
      </c>
      <c r="L19" s="42">
        <f t="shared" si="1"/>
        <v>34668</v>
      </c>
      <c r="M19" s="42">
        <v>20</v>
      </c>
      <c r="N19" s="42">
        <f t="shared" si="6"/>
        <v>11556</v>
      </c>
      <c r="O19" s="42">
        <v>15</v>
      </c>
      <c r="P19" s="42">
        <f>O19*K19</f>
        <v>8667</v>
      </c>
      <c r="Q19" s="42">
        <v>15</v>
      </c>
      <c r="R19" s="42">
        <f t="shared" si="3"/>
        <v>8667</v>
      </c>
      <c r="S19" s="42">
        <v>10</v>
      </c>
      <c r="T19" s="42">
        <f t="shared" si="4"/>
        <v>5778</v>
      </c>
    </row>
    <row r="20" spans="1:20" ht="21" x14ac:dyDescent="0.35">
      <c r="A20" s="35">
        <f t="shared" si="5"/>
        <v>15</v>
      </c>
      <c r="B20" s="36" t="s">
        <v>63</v>
      </c>
      <c r="C20" s="43" t="s">
        <v>54</v>
      </c>
      <c r="D20" s="43" t="s">
        <v>64</v>
      </c>
      <c r="E20" s="39">
        <v>40</v>
      </c>
      <c r="F20" s="39">
        <v>55</v>
      </c>
      <c r="G20" s="39">
        <v>49</v>
      </c>
      <c r="H20" s="39">
        <v>50</v>
      </c>
      <c r="I20" s="44">
        <v>0</v>
      </c>
      <c r="J20" s="38">
        <f t="shared" si="0"/>
        <v>50</v>
      </c>
      <c r="K20" s="45">
        <v>577.79999999999995</v>
      </c>
      <c r="L20" s="42">
        <f t="shared" si="1"/>
        <v>28889.999999999996</v>
      </c>
      <c r="M20" s="42">
        <v>15</v>
      </c>
      <c r="N20" s="42">
        <f t="shared" si="6"/>
        <v>8667</v>
      </c>
      <c r="O20" s="42">
        <v>15</v>
      </c>
      <c r="P20" s="42">
        <f>O20*K20</f>
        <v>8667</v>
      </c>
      <c r="Q20" s="42">
        <v>10</v>
      </c>
      <c r="R20" s="42">
        <f t="shared" si="3"/>
        <v>5778</v>
      </c>
      <c r="S20" s="42">
        <v>10</v>
      </c>
      <c r="T20" s="42">
        <f t="shared" si="4"/>
        <v>5778</v>
      </c>
    </row>
    <row r="21" spans="1:20" ht="21" x14ac:dyDescent="0.35">
      <c r="A21" s="35">
        <f t="shared" si="5"/>
        <v>16</v>
      </c>
      <c r="B21" s="36" t="s">
        <v>65</v>
      </c>
      <c r="C21" s="43" t="s">
        <v>41</v>
      </c>
      <c r="D21" s="43" t="s">
        <v>66</v>
      </c>
      <c r="E21" s="39">
        <v>1</v>
      </c>
      <c r="F21" s="39">
        <v>1</v>
      </c>
      <c r="G21" s="39">
        <v>2</v>
      </c>
      <c r="H21" s="39">
        <v>2</v>
      </c>
      <c r="I21" s="40">
        <v>0</v>
      </c>
      <c r="J21" s="38">
        <v>2</v>
      </c>
      <c r="K21" s="45">
        <v>3500</v>
      </c>
      <c r="L21" s="42">
        <f t="shared" si="1"/>
        <v>7000</v>
      </c>
      <c r="M21" s="42">
        <v>1</v>
      </c>
      <c r="N21" s="42">
        <f t="shared" si="6"/>
        <v>3500</v>
      </c>
      <c r="O21" s="42">
        <v>0</v>
      </c>
      <c r="P21" s="42">
        <f t="shared" ref="P21:P84" si="7">O21*K21</f>
        <v>0</v>
      </c>
      <c r="Q21" s="42">
        <v>1</v>
      </c>
      <c r="R21" s="42">
        <f t="shared" si="3"/>
        <v>3500</v>
      </c>
      <c r="S21" s="42">
        <v>0</v>
      </c>
      <c r="T21" s="42">
        <f t="shared" si="4"/>
        <v>0</v>
      </c>
    </row>
    <row r="22" spans="1:20" ht="21" x14ac:dyDescent="0.35">
      <c r="A22" s="35">
        <f t="shared" si="5"/>
        <v>17</v>
      </c>
      <c r="B22" s="36" t="s">
        <v>67</v>
      </c>
      <c r="C22" s="43" t="s">
        <v>41</v>
      </c>
      <c r="D22" s="43" t="s">
        <v>68</v>
      </c>
      <c r="E22" s="39">
        <v>1</v>
      </c>
      <c r="F22" s="39">
        <v>1</v>
      </c>
      <c r="G22" s="39">
        <v>2</v>
      </c>
      <c r="H22" s="39">
        <v>2</v>
      </c>
      <c r="I22" s="40">
        <v>0</v>
      </c>
      <c r="J22" s="38">
        <f>+H22-I22</f>
        <v>2</v>
      </c>
      <c r="K22" s="45">
        <v>3500</v>
      </c>
      <c r="L22" s="42">
        <f t="shared" si="1"/>
        <v>7000</v>
      </c>
      <c r="M22" s="42">
        <v>1</v>
      </c>
      <c r="N22" s="42">
        <f t="shared" si="6"/>
        <v>3500</v>
      </c>
      <c r="O22" s="42">
        <v>0</v>
      </c>
      <c r="P22" s="42">
        <f t="shared" si="7"/>
        <v>0</v>
      </c>
      <c r="Q22" s="42">
        <v>1</v>
      </c>
      <c r="R22" s="42">
        <f t="shared" si="3"/>
        <v>3500</v>
      </c>
      <c r="S22" s="42">
        <v>0</v>
      </c>
      <c r="T22" s="42">
        <f t="shared" si="4"/>
        <v>0</v>
      </c>
    </row>
    <row r="23" spans="1:20" ht="21" x14ac:dyDescent="0.35">
      <c r="A23" s="35">
        <f t="shared" si="5"/>
        <v>18</v>
      </c>
      <c r="B23" s="36" t="s">
        <v>69</v>
      </c>
      <c r="C23" s="43" t="s">
        <v>54</v>
      </c>
      <c r="D23" s="43" t="s">
        <v>64</v>
      </c>
      <c r="E23" s="39">
        <v>30</v>
      </c>
      <c r="F23" s="39">
        <v>55</v>
      </c>
      <c r="G23" s="39">
        <v>37</v>
      </c>
      <c r="H23" s="39">
        <v>40</v>
      </c>
      <c r="I23" s="44">
        <v>0</v>
      </c>
      <c r="J23" s="38">
        <f>+H23-I23</f>
        <v>40</v>
      </c>
      <c r="K23" s="45">
        <v>577.79999999999995</v>
      </c>
      <c r="L23" s="42">
        <f t="shared" si="1"/>
        <v>23112</v>
      </c>
      <c r="M23" s="42">
        <v>15</v>
      </c>
      <c r="N23" s="42">
        <f t="shared" si="6"/>
        <v>8667</v>
      </c>
      <c r="O23" s="42">
        <v>10</v>
      </c>
      <c r="P23" s="42">
        <f t="shared" si="7"/>
        <v>5778</v>
      </c>
      <c r="Q23" s="42">
        <v>10</v>
      </c>
      <c r="R23" s="42">
        <f t="shared" si="3"/>
        <v>5778</v>
      </c>
      <c r="S23" s="42">
        <v>5</v>
      </c>
      <c r="T23" s="42">
        <f t="shared" si="4"/>
        <v>2889</v>
      </c>
    </row>
    <row r="24" spans="1:20" ht="21" x14ac:dyDescent="0.35">
      <c r="A24" s="35">
        <f t="shared" si="5"/>
        <v>19</v>
      </c>
      <c r="B24" s="36" t="s">
        <v>70</v>
      </c>
      <c r="C24" s="43" t="s">
        <v>54</v>
      </c>
      <c r="D24" s="43" t="s">
        <v>64</v>
      </c>
      <c r="E24" s="39">
        <v>15</v>
      </c>
      <c r="F24" s="39">
        <v>40</v>
      </c>
      <c r="G24" s="39">
        <v>25</v>
      </c>
      <c r="H24" s="39">
        <v>27</v>
      </c>
      <c r="I24" s="38">
        <v>0</v>
      </c>
      <c r="J24" s="38">
        <v>30</v>
      </c>
      <c r="K24" s="45">
        <v>1155.5999999999999</v>
      </c>
      <c r="L24" s="42">
        <f t="shared" si="1"/>
        <v>34668</v>
      </c>
      <c r="M24" s="42">
        <v>12</v>
      </c>
      <c r="N24" s="42">
        <f t="shared" si="6"/>
        <v>13867.199999999999</v>
      </c>
      <c r="O24" s="42">
        <v>8</v>
      </c>
      <c r="P24" s="42">
        <f t="shared" si="7"/>
        <v>9244.7999999999993</v>
      </c>
      <c r="Q24" s="42">
        <v>5</v>
      </c>
      <c r="R24" s="42">
        <f t="shared" si="3"/>
        <v>5778</v>
      </c>
      <c r="S24" s="42">
        <v>5</v>
      </c>
      <c r="T24" s="42">
        <f t="shared" si="4"/>
        <v>5778</v>
      </c>
    </row>
    <row r="25" spans="1:20" ht="21" x14ac:dyDescent="0.35">
      <c r="A25" s="35">
        <f t="shared" si="5"/>
        <v>20</v>
      </c>
      <c r="B25" s="36" t="s">
        <v>71</v>
      </c>
      <c r="C25" s="43" t="s">
        <v>54</v>
      </c>
      <c r="D25" s="43" t="s">
        <v>72</v>
      </c>
      <c r="E25" s="39">
        <v>115</v>
      </c>
      <c r="F25" s="39">
        <v>115</v>
      </c>
      <c r="G25" s="39">
        <v>109</v>
      </c>
      <c r="H25" s="39">
        <v>120</v>
      </c>
      <c r="I25" s="39">
        <v>10</v>
      </c>
      <c r="J25" s="38">
        <f>+H25-I25</f>
        <v>110</v>
      </c>
      <c r="K25" s="45">
        <v>545.70000000000005</v>
      </c>
      <c r="L25" s="42">
        <f t="shared" si="1"/>
        <v>60027.000000000007</v>
      </c>
      <c r="M25" s="42">
        <v>60</v>
      </c>
      <c r="N25" s="42">
        <f t="shared" si="6"/>
        <v>32742.000000000004</v>
      </c>
      <c r="O25" s="42">
        <v>30</v>
      </c>
      <c r="P25" s="42">
        <f t="shared" si="7"/>
        <v>16371.000000000002</v>
      </c>
      <c r="Q25" s="42">
        <v>10</v>
      </c>
      <c r="R25" s="42">
        <f t="shared" si="3"/>
        <v>5457</v>
      </c>
      <c r="S25" s="42">
        <v>10</v>
      </c>
      <c r="T25" s="42">
        <f t="shared" si="4"/>
        <v>5457</v>
      </c>
    </row>
    <row r="26" spans="1:20" ht="21" x14ac:dyDescent="0.35">
      <c r="A26" s="35">
        <f t="shared" si="5"/>
        <v>21</v>
      </c>
      <c r="B26" s="36" t="s">
        <v>73</v>
      </c>
      <c r="C26" s="43" t="s">
        <v>54</v>
      </c>
      <c r="D26" s="43" t="s">
        <v>60</v>
      </c>
      <c r="E26" s="39">
        <v>155</v>
      </c>
      <c r="F26" s="39">
        <v>140</v>
      </c>
      <c r="G26" s="39">
        <v>130</v>
      </c>
      <c r="H26" s="39">
        <v>150</v>
      </c>
      <c r="I26" s="39">
        <v>0</v>
      </c>
      <c r="J26" s="38">
        <f>+H26-I26</f>
        <v>150</v>
      </c>
      <c r="K26" s="45">
        <v>802.5</v>
      </c>
      <c r="L26" s="42">
        <f t="shared" si="1"/>
        <v>120375</v>
      </c>
      <c r="M26" s="42">
        <v>60</v>
      </c>
      <c r="N26" s="42">
        <f t="shared" si="6"/>
        <v>48150</v>
      </c>
      <c r="O26" s="42">
        <v>40</v>
      </c>
      <c r="P26" s="42">
        <f t="shared" si="7"/>
        <v>32100</v>
      </c>
      <c r="Q26" s="42">
        <v>30</v>
      </c>
      <c r="R26" s="42">
        <f t="shared" si="3"/>
        <v>24075</v>
      </c>
      <c r="S26" s="42">
        <v>20</v>
      </c>
      <c r="T26" s="42">
        <f t="shared" si="4"/>
        <v>16050</v>
      </c>
    </row>
    <row r="27" spans="1:20" ht="21" x14ac:dyDescent="0.35">
      <c r="A27" s="35">
        <f t="shared" si="5"/>
        <v>22</v>
      </c>
      <c r="B27" s="36" t="s">
        <v>74</v>
      </c>
      <c r="C27" s="43" t="s">
        <v>41</v>
      </c>
      <c r="D27" s="43" t="s">
        <v>75</v>
      </c>
      <c r="E27" s="39">
        <v>0</v>
      </c>
      <c r="F27" s="39">
        <v>1</v>
      </c>
      <c r="G27" s="39">
        <v>2</v>
      </c>
      <c r="H27" s="39">
        <v>3</v>
      </c>
      <c r="I27" s="39">
        <v>1</v>
      </c>
      <c r="J27" s="38">
        <f>H27-I27</f>
        <v>2</v>
      </c>
      <c r="K27" s="45">
        <v>3500</v>
      </c>
      <c r="L27" s="42">
        <f t="shared" si="1"/>
        <v>7000</v>
      </c>
      <c r="M27" s="42">
        <v>1</v>
      </c>
      <c r="N27" s="42">
        <f t="shared" si="6"/>
        <v>3500</v>
      </c>
      <c r="O27" s="42">
        <v>0</v>
      </c>
      <c r="P27" s="42">
        <f t="shared" si="7"/>
        <v>0</v>
      </c>
      <c r="Q27" s="42">
        <v>0</v>
      </c>
      <c r="R27" s="42">
        <f t="shared" si="3"/>
        <v>0</v>
      </c>
      <c r="S27" s="42">
        <v>1</v>
      </c>
      <c r="T27" s="42">
        <f t="shared" si="4"/>
        <v>3500</v>
      </c>
    </row>
    <row r="28" spans="1:20" ht="21" x14ac:dyDescent="0.35">
      <c r="A28" s="35">
        <f t="shared" si="5"/>
        <v>23</v>
      </c>
      <c r="B28" s="36" t="s">
        <v>76</v>
      </c>
      <c r="C28" s="43" t="s">
        <v>54</v>
      </c>
      <c r="D28" s="43" t="s">
        <v>64</v>
      </c>
      <c r="E28" s="39">
        <v>190</v>
      </c>
      <c r="F28" s="39">
        <v>165</v>
      </c>
      <c r="G28" s="39">
        <v>166</v>
      </c>
      <c r="H28" s="39">
        <v>190</v>
      </c>
      <c r="I28" s="39">
        <v>0</v>
      </c>
      <c r="J28" s="38">
        <f t="shared" ref="J28:J91" si="8">H28-I28</f>
        <v>190</v>
      </c>
      <c r="K28" s="45">
        <v>385.2</v>
      </c>
      <c r="L28" s="42">
        <f t="shared" si="1"/>
        <v>73188</v>
      </c>
      <c r="M28" s="42">
        <v>70</v>
      </c>
      <c r="N28" s="42">
        <f t="shared" si="6"/>
        <v>26964</v>
      </c>
      <c r="O28" s="42">
        <v>50</v>
      </c>
      <c r="P28" s="42">
        <f t="shared" si="7"/>
        <v>19260</v>
      </c>
      <c r="Q28" s="42">
        <v>40</v>
      </c>
      <c r="R28" s="42">
        <f t="shared" si="3"/>
        <v>15408</v>
      </c>
      <c r="S28" s="42">
        <v>30</v>
      </c>
      <c r="T28" s="42">
        <f t="shared" si="4"/>
        <v>11556</v>
      </c>
    </row>
    <row r="29" spans="1:20" ht="21" x14ac:dyDescent="0.35">
      <c r="A29" s="35">
        <f t="shared" si="5"/>
        <v>24</v>
      </c>
      <c r="B29" s="36" t="s">
        <v>77</v>
      </c>
      <c r="C29" s="43" t="s">
        <v>54</v>
      </c>
      <c r="D29" s="43" t="s">
        <v>64</v>
      </c>
      <c r="E29" s="39">
        <v>150</v>
      </c>
      <c r="F29" s="39">
        <v>145</v>
      </c>
      <c r="G29" s="39">
        <v>105</v>
      </c>
      <c r="H29" s="39">
        <v>140</v>
      </c>
      <c r="I29" s="39">
        <v>20</v>
      </c>
      <c r="J29" s="38">
        <f t="shared" si="8"/>
        <v>120</v>
      </c>
      <c r="K29" s="45">
        <v>1765.5</v>
      </c>
      <c r="L29" s="42">
        <f t="shared" si="1"/>
        <v>211860</v>
      </c>
      <c r="M29" s="42">
        <v>40</v>
      </c>
      <c r="N29" s="42">
        <f t="shared" si="6"/>
        <v>70620</v>
      </c>
      <c r="O29" s="42">
        <v>35</v>
      </c>
      <c r="P29" s="42">
        <f t="shared" si="7"/>
        <v>61792.5</v>
      </c>
      <c r="Q29" s="42">
        <v>25</v>
      </c>
      <c r="R29" s="42">
        <f t="shared" si="3"/>
        <v>44137.5</v>
      </c>
      <c r="S29" s="42">
        <v>20</v>
      </c>
      <c r="T29" s="42">
        <f t="shared" si="4"/>
        <v>35310</v>
      </c>
    </row>
    <row r="30" spans="1:20" ht="21" x14ac:dyDescent="0.35">
      <c r="A30" s="35">
        <f t="shared" si="5"/>
        <v>25</v>
      </c>
      <c r="B30" s="36" t="s">
        <v>78</v>
      </c>
      <c r="C30" s="43" t="s">
        <v>79</v>
      </c>
      <c r="D30" s="43" t="s">
        <v>80</v>
      </c>
      <c r="E30" s="39">
        <v>263</v>
      </c>
      <c r="F30" s="39">
        <v>348</v>
      </c>
      <c r="G30" s="39">
        <v>330</v>
      </c>
      <c r="H30" s="39">
        <v>320</v>
      </c>
      <c r="I30" s="39">
        <v>19</v>
      </c>
      <c r="J30" s="38">
        <f t="shared" si="8"/>
        <v>301</v>
      </c>
      <c r="K30" s="45">
        <v>963</v>
      </c>
      <c r="L30" s="42">
        <f t="shared" si="1"/>
        <v>289863</v>
      </c>
      <c r="M30" s="42">
        <v>100</v>
      </c>
      <c r="N30" s="42">
        <f>M30*K30</f>
        <v>96300</v>
      </c>
      <c r="O30" s="42">
        <v>90</v>
      </c>
      <c r="P30" s="42">
        <f t="shared" si="7"/>
        <v>86670</v>
      </c>
      <c r="Q30" s="42">
        <v>60</v>
      </c>
      <c r="R30" s="42">
        <f t="shared" si="3"/>
        <v>57780</v>
      </c>
      <c r="S30" s="42">
        <v>51</v>
      </c>
      <c r="T30" s="42">
        <f t="shared" si="4"/>
        <v>49113</v>
      </c>
    </row>
    <row r="31" spans="1:20" ht="21" x14ac:dyDescent="0.35">
      <c r="A31" s="35">
        <f t="shared" si="5"/>
        <v>26</v>
      </c>
      <c r="B31" s="36" t="s">
        <v>81</v>
      </c>
      <c r="C31" s="43" t="s">
        <v>54</v>
      </c>
      <c r="D31" s="43" t="s">
        <v>55</v>
      </c>
      <c r="E31" s="39">
        <v>105</v>
      </c>
      <c r="F31" s="39">
        <v>215</v>
      </c>
      <c r="G31" s="39">
        <v>142</v>
      </c>
      <c r="H31" s="39">
        <v>150</v>
      </c>
      <c r="I31" s="39">
        <v>15</v>
      </c>
      <c r="J31" s="38">
        <f t="shared" si="8"/>
        <v>135</v>
      </c>
      <c r="K31" s="45">
        <v>963</v>
      </c>
      <c r="L31" s="42">
        <f t="shared" si="1"/>
        <v>130005</v>
      </c>
      <c r="M31" s="42">
        <v>50</v>
      </c>
      <c r="N31" s="42">
        <f t="shared" si="6"/>
        <v>48150</v>
      </c>
      <c r="O31" s="42">
        <v>30</v>
      </c>
      <c r="P31" s="42">
        <f t="shared" si="7"/>
        <v>28890</v>
      </c>
      <c r="Q31" s="42">
        <v>30</v>
      </c>
      <c r="R31" s="42">
        <f t="shared" si="3"/>
        <v>28890</v>
      </c>
      <c r="S31" s="42">
        <v>25</v>
      </c>
      <c r="T31" s="42">
        <f t="shared" si="4"/>
        <v>24075</v>
      </c>
    </row>
    <row r="32" spans="1:20" ht="21" x14ac:dyDescent="0.35">
      <c r="A32" s="35">
        <f t="shared" si="5"/>
        <v>27</v>
      </c>
      <c r="B32" s="36" t="s">
        <v>82</v>
      </c>
      <c r="C32" s="43" t="s">
        <v>54</v>
      </c>
      <c r="D32" s="43" t="s">
        <v>72</v>
      </c>
      <c r="E32" s="39">
        <v>140</v>
      </c>
      <c r="F32" s="39">
        <v>160</v>
      </c>
      <c r="G32" s="39">
        <v>138</v>
      </c>
      <c r="H32" s="39">
        <v>160</v>
      </c>
      <c r="I32" s="39">
        <v>0</v>
      </c>
      <c r="J32" s="38">
        <f t="shared" si="8"/>
        <v>160</v>
      </c>
      <c r="K32" s="45">
        <v>385.2</v>
      </c>
      <c r="L32" s="42">
        <f t="shared" si="1"/>
        <v>61632</v>
      </c>
      <c r="M32" s="42">
        <v>60</v>
      </c>
      <c r="N32" s="42">
        <f t="shared" si="6"/>
        <v>23112</v>
      </c>
      <c r="O32" s="42">
        <v>40</v>
      </c>
      <c r="P32" s="42">
        <f t="shared" si="7"/>
        <v>15408</v>
      </c>
      <c r="Q32" s="42">
        <v>30</v>
      </c>
      <c r="R32" s="42">
        <f t="shared" si="3"/>
        <v>11556</v>
      </c>
      <c r="S32" s="42">
        <v>30</v>
      </c>
      <c r="T32" s="42">
        <f t="shared" si="4"/>
        <v>11556</v>
      </c>
    </row>
    <row r="33" spans="1:20" x14ac:dyDescent="0.55000000000000004">
      <c r="A33" s="35">
        <f t="shared" si="5"/>
        <v>28</v>
      </c>
      <c r="B33" s="36" t="s">
        <v>83</v>
      </c>
      <c r="C33" s="43" t="s">
        <v>79</v>
      </c>
      <c r="D33" s="43" t="s">
        <v>84</v>
      </c>
      <c r="E33" s="39">
        <v>9</v>
      </c>
      <c r="F33" s="39">
        <v>9</v>
      </c>
      <c r="G33" s="39">
        <v>10</v>
      </c>
      <c r="H33" s="39">
        <v>10</v>
      </c>
      <c r="I33" s="39">
        <v>0</v>
      </c>
      <c r="J33" s="38">
        <f t="shared" si="8"/>
        <v>10</v>
      </c>
      <c r="K33" s="45">
        <v>28890</v>
      </c>
      <c r="L33" s="42">
        <f t="shared" si="1"/>
        <v>288900</v>
      </c>
      <c r="M33" s="42">
        <v>4</v>
      </c>
      <c r="N33" s="42">
        <f>M33*K33</f>
        <v>115560</v>
      </c>
      <c r="O33" s="42">
        <v>3</v>
      </c>
      <c r="P33" s="42">
        <f t="shared" si="7"/>
        <v>86670</v>
      </c>
      <c r="Q33" s="42">
        <v>2</v>
      </c>
      <c r="R33" s="42">
        <f t="shared" si="3"/>
        <v>57780</v>
      </c>
      <c r="S33" s="42">
        <v>1</v>
      </c>
      <c r="T33" s="42">
        <f t="shared" si="4"/>
        <v>28890</v>
      </c>
    </row>
    <row r="34" spans="1:20" x14ac:dyDescent="0.55000000000000004">
      <c r="A34" s="35">
        <f t="shared" si="5"/>
        <v>29</v>
      </c>
      <c r="B34" s="36" t="s">
        <v>85</v>
      </c>
      <c r="C34" s="43" t="s">
        <v>54</v>
      </c>
      <c r="D34" s="43" t="s">
        <v>62</v>
      </c>
      <c r="E34" s="39">
        <v>60</v>
      </c>
      <c r="F34" s="39">
        <v>90</v>
      </c>
      <c r="G34" s="39">
        <v>75</v>
      </c>
      <c r="H34" s="39">
        <v>65</v>
      </c>
      <c r="I34" s="39">
        <v>0</v>
      </c>
      <c r="J34" s="38">
        <f t="shared" si="8"/>
        <v>65</v>
      </c>
      <c r="K34" s="45">
        <v>385.2</v>
      </c>
      <c r="L34" s="42">
        <f t="shared" si="1"/>
        <v>25038</v>
      </c>
      <c r="M34" s="42">
        <v>25</v>
      </c>
      <c r="N34" s="42">
        <f t="shared" si="6"/>
        <v>9630</v>
      </c>
      <c r="O34" s="42">
        <v>15</v>
      </c>
      <c r="P34" s="42">
        <f t="shared" si="7"/>
        <v>5778</v>
      </c>
      <c r="Q34" s="42">
        <v>15</v>
      </c>
      <c r="R34" s="42">
        <f t="shared" si="3"/>
        <v>5778</v>
      </c>
      <c r="S34" s="42">
        <v>10</v>
      </c>
      <c r="T34" s="42">
        <f t="shared" si="4"/>
        <v>3852</v>
      </c>
    </row>
    <row r="35" spans="1:20" x14ac:dyDescent="0.55000000000000004">
      <c r="A35" s="35">
        <f t="shared" si="5"/>
        <v>30</v>
      </c>
      <c r="B35" s="36" t="s">
        <v>86</v>
      </c>
      <c r="C35" s="43" t="s">
        <v>79</v>
      </c>
      <c r="D35" s="43" t="s">
        <v>87</v>
      </c>
      <c r="E35" s="39">
        <v>120</v>
      </c>
      <c r="F35" s="39">
        <v>100</v>
      </c>
      <c r="G35" s="39">
        <v>67</v>
      </c>
      <c r="H35" s="39">
        <v>120</v>
      </c>
      <c r="I35" s="39">
        <v>0</v>
      </c>
      <c r="J35" s="38">
        <f t="shared" si="8"/>
        <v>120</v>
      </c>
      <c r="K35" s="45">
        <v>2250</v>
      </c>
      <c r="L35" s="42">
        <f t="shared" si="1"/>
        <v>270000</v>
      </c>
      <c r="M35" s="42">
        <v>50</v>
      </c>
      <c r="N35" s="42">
        <f>M35*K35</f>
        <v>112500</v>
      </c>
      <c r="O35" s="42">
        <v>30</v>
      </c>
      <c r="P35" s="42">
        <f t="shared" si="7"/>
        <v>67500</v>
      </c>
      <c r="Q35" s="42">
        <v>20</v>
      </c>
      <c r="R35" s="42">
        <f t="shared" si="3"/>
        <v>45000</v>
      </c>
      <c r="S35" s="42">
        <v>20</v>
      </c>
      <c r="T35" s="42">
        <f t="shared" si="4"/>
        <v>45000</v>
      </c>
    </row>
    <row r="36" spans="1:20" x14ac:dyDescent="0.55000000000000004">
      <c r="A36" s="35">
        <f t="shared" si="5"/>
        <v>31</v>
      </c>
      <c r="B36" s="36" t="s">
        <v>88</v>
      </c>
      <c r="C36" s="43" t="s">
        <v>54</v>
      </c>
      <c r="D36" s="43" t="s">
        <v>64</v>
      </c>
      <c r="E36" s="39">
        <v>15</v>
      </c>
      <c r="F36" s="39">
        <v>40</v>
      </c>
      <c r="G36" s="39">
        <v>26</v>
      </c>
      <c r="H36" s="39">
        <v>25</v>
      </c>
      <c r="I36" s="39">
        <v>0</v>
      </c>
      <c r="J36" s="38">
        <f t="shared" si="8"/>
        <v>25</v>
      </c>
      <c r="K36" s="45">
        <v>1284</v>
      </c>
      <c r="L36" s="42">
        <f t="shared" si="1"/>
        <v>32100</v>
      </c>
      <c r="M36" s="42">
        <v>10</v>
      </c>
      <c r="N36" s="42">
        <f t="shared" ref="N36:N99" si="9">M36*K36</f>
        <v>12840</v>
      </c>
      <c r="O36" s="42">
        <v>5</v>
      </c>
      <c r="P36" s="42">
        <f t="shared" si="7"/>
        <v>6420</v>
      </c>
      <c r="Q36" s="42">
        <v>5</v>
      </c>
      <c r="R36" s="42">
        <f t="shared" si="3"/>
        <v>6420</v>
      </c>
      <c r="S36" s="42">
        <v>5</v>
      </c>
      <c r="T36" s="42">
        <f t="shared" si="4"/>
        <v>6420</v>
      </c>
    </row>
    <row r="37" spans="1:20" x14ac:dyDescent="0.55000000000000004">
      <c r="A37" s="35">
        <f t="shared" si="5"/>
        <v>32</v>
      </c>
      <c r="B37" s="36" t="s">
        <v>89</v>
      </c>
      <c r="C37" s="43" t="s">
        <v>54</v>
      </c>
      <c r="D37" s="43" t="s">
        <v>55</v>
      </c>
      <c r="E37" s="39">
        <v>210</v>
      </c>
      <c r="F37" s="39">
        <v>265</v>
      </c>
      <c r="G37" s="39">
        <v>215</v>
      </c>
      <c r="H37" s="39">
        <v>275</v>
      </c>
      <c r="I37" s="39">
        <v>20</v>
      </c>
      <c r="J37" s="38">
        <f t="shared" si="8"/>
        <v>255</v>
      </c>
      <c r="K37" s="45">
        <v>802.5</v>
      </c>
      <c r="L37" s="42">
        <f t="shared" si="1"/>
        <v>204637.5</v>
      </c>
      <c r="M37" s="42">
        <v>95</v>
      </c>
      <c r="N37" s="42">
        <f t="shared" si="9"/>
        <v>76237.5</v>
      </c>
      <c r="O37" s="42">
        <v>70</v>
      </c>
      <c r="P37" s="42">
        <f t="shared" si="7"/>
        <v>56175</v>
      </c>
      <c r="Q37" s="42">
        <v>50</v>
      </c>
      <c r="R37" s="42">
        <f t="shared" si="3"/>
        <v>40125</v>
      </c>
      <c r="S37" s="42">
        <v>40</v>
      </c>
      <c r="T37" s="42">
        <f t="shared" si="4"/>
        <v>32100</v>
      </c>
    </row>
    <row r="38" spans="1:20" x14ac:dyDescent="0.55000000000000004">
      <c r="A38" s="35">
        <f t="shared" si="5"/>
        <v>33</v>
      </c>
      <c r="B38" s="36" t="s">
        <v>90</v>
      </c>
      <c r="C38" s="43" t="s">
        <v>54</v>
      </c>
      <c r="D38" s="43" t="s">
        <v>55</v>
      </c>
      <c r="E38" s="39">
        <v>210</v>
      </c>
      <c r="F38" s="39">
        <v>255</v>
      </c>
      <c r="G38" s="39">
        <v>217</v>
      </c>
      <c r="H38" s="39">
        <v>260</v>
      </c>
      <c r="I38" s="39">
        <v>20</v>
      </c>
      <c r="J38" s="38">
        <f t="shared" si="8"/>
        <v>240</v>
      </c>
      <c r="K38" s="45">
        <v>802.5</v>
      </c>
      <c r="L38" s="42">
        <f t="shared" si="1"/>
        <v>192600</v>
      </c>
      <c r="M38" s="42">
        <v>80</v>
      </c>
      <c r="N38" s="42">
        <f>M38*K38</f>
        <v>64200</v>
      </c>
      <c r="O38" s="42">
        <v>70</v>
      </c>
      <c r="P38" s="42">
        <f t="shared" si="7"/>
        <v>56175</v>
      </c>
      <c r="Q38" s="42">
        <v>50</v>
      </c>
      <c r="R38" s="42">
        <f t="shared" si="3"/>
        <v>40125</v>
      </c>
      <c r="S38" s="42">
        <v>40</v>
      </c>
      <c r="T38" s="42">
        <f t="shared" si="4"/>
        <v>32100</v>
      </c>
    </row>
    <row r="39" spans="1:20" x14ac:dyDescent="0.55000000000000004">
      <c r="A39" s="35">
        <f t="shared" si="5"/>
        <v>34</v>
      </c>
      <c r="B39" s="36" t="s">
        <v>91</v>
      </c>
      <c r="C39" s="43" t="s">
        <v>54</v>
      </c>
      <c r="D39" s="43" t="s">
        <v>72</v>
      </c>
      <c r="E39" s="39">
        <v>45</v>
      </c>
      <c r="F39" s="39">
        <v>65</v>
      </c>
      <c r="G39" s="39">
        <v>34</v>
      </c>
      <c r="H39" s="39">
        <v>40</v>
      </c>
      <c r="I39" s="39">
        <v>0</v>
      </c>
      <c r="J39" s="38">
        <f t="shared" si="8"/>
        <v>40</v>
      </c>
      <c r="K39" s="45">
        <v>577.79999999999995</v>
      </c>
      <c r="L39" s="42">
        <f t="shared" si="1"/>
        <v>23112</v>
      </c>
      <c r="M39" s="42">
        <v>15</v>
      </c>
      <c r="N39" s="42">
        <f t="shared" si="9"/>
        <v>8667</v>
      </c>
      <c r="O39" s="42">
        <v>10</v>
      </c>
      <c r="P39" s="42">
        <f t="shared" si="7"/>
        <v>5778</v>
      </c>
      <c r="Q39" s="42">
        <v>10</v>
      </c>
      <c r="R39" s="42">
        <f t="shared" si="3"/>
        <v>5778</v>
      </c>
      <c r="S39" s="42">
        <v>5</v>
      </c>
      <c r="T39" s="42">
        <f t="shared" si="4"/>
        <v>2889</v>
      </c>
    </row>
    <row r="40" spans="1:20" x14ac:dyDescent="0.55000000000000004">
      <c r="A40" s="35">
        <f t="shared" si="5"/>
        <v>35</v>
      </c>
      <c r="B40" s="36" t="s">
        <v>92</v>
      </c>
      <c r="C40" s="43" t="s">
        <v>54</v>
      </c>
      <c r="D40" s="43" t="s">
        <v>64</v>
      </c>
      <c r="E40" s="39">
        <v>130</v>
      </c>
      <c r="F40" s="39">
        <v>130</v>
      </c>
      <c r="G40" s="39">
        <v>104</v>
      </c>
      <c r="H40" s="39">
        <v>140</v>
      </c>
      <c r="I40" s="39">
        <v>20</v>
      </c>
      <c r="J40" s="38">
        <f t="shared" si="8"/>
        <v>120</v>
      </c>
      <c r="K40" s="45">
        <v>545.71</v>
      </c>
      <c r="L40" s="42">
        <f t="shared" si="1"/>
        <v>65485.200000000004</v>
      </c>
      <c r="M40" s="42">
        <v>50</v>
      </c>
      <c r="N40" s="42">
        <f t="shared" si="9"/>
        <v>27285.5</v>
      </c>
      <c r="O40" s="42">
        <v>30</v>
      </c>
      <c r="P40" s="42">
        <f t="shared" si="7"/>
        <v>16371.300000000001</v>
      </c>
      <c r="Q40" s="42">
        <v>20</v>
      </c>
      <c r="R40" s="42">
        <f t="shared" si="3"/>
        <v>10914.2</v>
      </c>
      <c r="S40" s="42">
        <v>20</v>
      </c>
      <c r="T40" s="42">
        <f t="shared" si="4"/>
        <v>10914.2</v>
      </c>
    </row>
    <row r="41" spans="1:20" x14ac:dyDescent="0.55000000000000004">
      <c r="A41" s="35">
        <f t="shared" si="5"/>
        <v>36</v>
      </c>
      <c r="B41" s="36" t="s">
        <v>93</v>
      </c>
      <c r="C41" s="43" t="s">
        <v>79</v>
      </c>
      <c r="D41" s="43" t="s">
        <v>94</v>
      </c>
      <c r="E41" s="39">
        <v>1</v>
      </c>
      <c r="F41" s="39">
        <v>2</v>
      </c>
      <c r="G41" s="39">
        <v>2</v>
      </c>
      <c r="H41" s="39">
        <v>2</v>
      </c>
      <c r="I41" s="39">
        <v>0</v>
      </c>
      <c r="J41" s="38">
        <f>H41-I41</f>
        <v>2</v>
      </c>
      <c r="K41" s="45">
        <v>3000</v>
      </c>
      <c r="L41" s="42">
        <f t="shared" si="1"/>
        <v>6000</v>
      </c>
      <c r="M41" s="42">
        <v>1</v>
      </c>
      <c r="N41" s="42">
        <f>M41*K41</f>
        <v>3000</v>
      </c>
      <c r="O41" s="42">
        <v>0</v>
      </c>
      <c r="P41" s="42">
        <f t="shared" si="7"/>
        <v>0</v>
      </c>
      <c r="Q41" s="42">
        <v>1</v>
      </c>
      <c r="R41" s="42">
        <f t="shared" si="3"/>
        <v>3000</v>
      </c>
      <c r="S41" s="42">
        <v>0</v>
      </c>
      <c r="T41" s="42">
        <f t="shared" si="4"/>
        <v>0</v>
      </c>
    </row>
    <row r="42" spans="1:20" x14ac:dyDescent="0.55000000000000004">
      <c r="A42" s="35">
        <f t="shared" si="5"/>
        <v>37</v>
      </c>
      <c r="B42" s="36" t="s">
        <v>95</v>
      </c>
      <c r="C42" s="43" t="s">
        <v>79</v>
      </c>
      <c r="D42" s="43" t="s">
        <v>96</v>
      </c>
      <c r="E42" s="39">
        <v>1</v>
      </c>
      <c r="F42" s="39">
        <v>2</v>
      </c>
      <c r="G42" s="39">
        <v>2</v>
      </c>
      <c r="H42" s="39">
        <v>3</v>
      </c>
      <c r="I42" s="39">
        <v>1</v>
      </c>
      <c r="J42" s="38">
        <f>H42-I42</f>
        <v>2</v>
      </c>
      <c r="K42" s="45">
        <v>1284</v>
      </c>
      <c r="L42" s="42">
        <f t="shared" si="1"/>
        <v>2568</v>
      </c>
      <c r="M42" s="42">
        <v>1</v>
      </c>
      <c r="N42" s="42">
        <f t="shared" si="9"/>
        <v>1284</v>
      </c>
      <c r="O42" s="42">
        <v>0</v>
      </c>
      <c r="P42" s="42">
        <f t="shared" si="7"/>
        <v>0</v>
      </c>
      <c r="Q42" s="42">
        <v>1</v>
      </c>
      <c r="R42" s="42">
        <f t="shared" si="3"/>
        <v>1284</v>
      </c>
      <c r="S42" s="42">
        <v>0</v>
      </c>
      <c r="T42" s="42">
        <f t="shared" si="4"/>
        <v>0</v>
      </c>
    </row>
    <row r="43" spans="1:20" x14ac:dyDescent="0.55000000000000004">
      <c r="A43" s="35">
        <f t="shared" si="5"/>
        <v>38</v>
      </c>
      <c r="B43" s="36" t="s">
        <v>97</v>
      </c>
      <c r="C43" s="43" t="s">
        <v>79</v>
      </c>
      <c r="D43" s="43" t="s">
        <v>98</v>
      </c>
      <c r="E43" s="39">
        <v>60</v>
      </c>
      <c r="F43" s="39">
        <v>65</v>
      </c>
      <c r="G43" s="39">
        <v>46</v>
      </c>
      <c r="H43" s="39">
        <v>50</v>
      </c>
      <c r="I43" s="39">
        <v>2</v>
      </c>
      <c r="J43" s="38">
        <f t="shared" si="8"/>
        <v>48</v>
      </c>
      <c r="K43" s="45">
        <v>2996</v>
      </c>
      <c r="L43" s="42">
        <f t="shared" si="1"/>
        <v>143808</v>
      </c>
      <c r="M43" s="42">
        <v>20</v>
      </c>
      <c r="N43" s="42">
        <f t="shared" si="9"/>
        <v>59920</v>
      </c>
      <c r="O43" s="42">
        <v>10</v>
      </c>
      <c r="P43" s="42">
        <f t="shared" si="7"/>
        <v>29960</v>
      </c>
      <c r="Q43" s="42">
        <v>10</v>
      </c>
      <c r="R43" s="42">
        <f t="shared" si="3"/>
        <v>29960</v>
      </c>
      <c r="S43" s="42">
        <v>8</v>
      </c>
      <c r="T43" s="42">
        <f t="shared" si="4"/>
        <v>23968</v>
      </c>
    </row>
    <row r="44" spans="1:20" x14ac:dyDescent="0.55000000000000004">
      <c r="A44" s="35">
        <f t="shared" si="5"/>
        <v>39</v>
      </c>
      <c r="B44" s="36" t="s">
        <v>99</v>
      </c>
      <c r="C44" s="43" t="s">
        <v>54</v>
      </c>
      <c r="D44" s="43" t="s">
        <v>64</v>
      </c>
      <c r="E44" s="39">
        <v>60</v>
      </c>
      <c r="F44" s="39">
        <v>110</v>
      </c>
      <c r="G44" s="39">
        <v>108</v>
      </c>
      <c r="H44" s="39">
        <v>112</v>
      </c>
      <c r="I44" s="39">
        <v>0</v>
      </c>
      <c r="J44" s="38">
        <f>H44-I44</f>
        <v>112</v>
      </c>
      <c r="K44" s="45">
        <v>385.2</v>
      </c>
      <c r="L44" s="42">
        <f>J44*K44</f>
        <v>43142.400000000001</v>
      </c>
      <c r="M44" s="42">
        <v>40</v>
      </c>
      <c r="N44" s="42">
        <f t="shared" si="9"/>
        <v>15408</v>
      </c>
      <c r="O44" s="42">
        <v>30</v>
      </c>
      <c r="P44" s="42">
        <f t="shared" si="7"/>
        <v>11556</v>
      </c>
      <c r="Q44" s="42">
        <v>22</v>
      </c>
      <c r="R44" s="42">
        <f t="shared" si="3"/>
        <v>8474.4</v>
      </c>
      <c r="S44" s="42">
        <v>20</v>
      </c>
      <c r="T44" s="42">
        <f t="shared" si="4"/>
        <v>7704</v>
      </c>
    </row>
    <row r="45" spans="1:20" x14ac:dyDescent="0.55000000000000004">
      <c r="A45" s="35">
        <f t="shared" si="5"/>
        <v>40</v>
      </c>
      <c r="B45" s="36" t="s">
        <v>100</v>
      </c>
      <c r="C45" s="43" t="s">
        <v>54</v>
      </c>
      <c r="D45" s="43" t="s">
        <v>64</v>
      </c>
      <c r="E45" s="39">
        <v>95</v>
      </c>
      <c r="F45" s="39">
        <v>115</v>
      </c>
      <c r="G45" s="39">
        <v>95</v>
      </c>
      <c r="H45" s="39">
        <v>120</v>
      </c>
      <c r="I45" s="39">
        <v>0</v>
      </c>
      <c r="J45" s="38">
        <f t="shared" si="8"/>
        <v>120</v>
      </c>
      <c r="K45" s="45">
        <v>577.79999999999995</v>
      </c>
      <c r="L45" s="42">
        <f t="shared" si="1"/>
        <v>69336</v>
      </c>
      <c r="M45" s="42">
        <v>50</v>
      </c>
      <c r="N45" s="42">
        <f t="shared" si="9"/>
        <v>28889.999999999996</v>
      </c>
      <c r="O45" s="42">
        <v>30</v>
      </c>
      <c r="P45" s="42">
        <f t="shared" si="7"/>
        <v>17334</v>
      </c>
      <c r="Q45" s="42">
        <v>20</v>
      </c>
      <c r="R45" s="42">
        <f t="shared" si="3"/>
        <v>11556</v>
      </c>
      <c r="S45" s="42">
        <v>20</v>
      </c>
      <c r="T45" s="42">
        <f t="shared" si="4"/>
        <v>11556</v>
      </c>
    </row>
    <row r="46" spans="1:20" x14ac:dyDescent="0.55000000000000004">
      <c r="A46" s="35">
        <f t="shared" si="5"/>
        <v>41</v>
      </c>
      <c r="B46" s="36" t="s">
        <v>101</v>
      </c>
      <c r="C46" s="43" t="s">
        <v>102</v>
      </c>
      <c r="D46" s="43" t="s">
        <v>103</v>
      </c>
      <c r="E46" s="39">
        <v>36</v>
      </c>
      <c r="F46" s="39">
        <v>45</v>
      </c>
      <c r="G46" s="39">
        <v>35</v>
      </c>
      <c r="H46" s="39">
        <v>40</v>
      </c>
      <c r="I46" s="39">
        <v>0</v>
      </c>
      <c r="J46" s="38">
        <f t="shared" si="8"/>
        <v>40</v>
      </c>
      <c r="K46" s="45">
        <v>4280</v>
      </c>
      <c r="L46" s="42">
        <f t="shared" si="1"/>
        <v>171200</v>
      </c>
      <c r="M46" s="42">
        <v>15</v>
      </c>
      <c r="N46" s="42">
        <f t="shared" si="9"/>
        <v>64200</v>
      </c>
      <c r="O46" s="42">
        <v>10</v>
      </c>
      <c r="P46" s="42">
        <f t="shared" si="7"/>
        <v>42800</v>
      </c>
      <c r="Q46" s="42">
        <v>10</v>
      </c>
      <c r="R46" s="42">
        <f t="shared" si="3"/>
        <v>42800</v>
      </c>
      <c r="S46" s="42">
        <v>5</v>
      </c>
      <c r="T46" s="42">
        <f t="shared" si="4"/>
        <v>21400</v>
      </c>
    </row>
    <row r="47" spans="1:20" x14ac:dyDescent="0.55000000000000004">
      <c r="A47" s="35">
        <f t="shared" si="5"/>
        <v>42</v>
      </c>
      <c r="B47" s="36" t="s">
        <v>104</v>
      </c>
      <c r="C47" s="43" t="s">
        <v>102</v>
      </c>
      <c r="D47" s="43" t="s">
        <v>105</v>
      </c>
      <c r="E47" s="39">
        <v>9</v>
      </c>
      <c r="F47" s="39">
        <v>9</v>
      </c>
      <c r="G47" s="39">
        <v>7</v>
      </c>
      <c r="H47" s="39">
        <v>10</v>
      </c>
      <c r="I47" s="39">
        <v>0</v>
      </c>
      <c r="J47" s="38">
        <f t="shared" si="8"/>
        <v>10</v>
      </c>
      <c r="K47" s="45">
        <v>32100</v>
      </c>
      <c r="L47" s="42">
        <f t="shared" si="1"/>
        <v>321000</v>
      </c>
      <c r="M47" s="42">
        <v>4</v>
      </c>
      <c r="N47" s="42">
        <f t="shared" si="9"/>
        <v>128400</v>
      </c>
      <c r="O47" s="42">
        <v>3</v>
      </c>
      <c r="P47" s="42">
        <f t="shared" si="7"/>
        <v>96300</v>
      </c>
      <c r="Q47" s="42">
        <v>2</v>
      </c>
      <c r="R47" s="42">
        <f t="shared" si="3"/>
        <v>64200</v>
      </c>
      <c r="S47" s="42">
        <v>1</v>
      </c>
      <c r="T47" s="42">
        <f t="shared" si="4"/>
        <v>32100</v>
      </c>
    </row>
    <row r="48" spans="1:20" x14ac:dyDescent="0.55000000000000004">
      <c r="A48" s="35">
        <f t="shared" si="5"/>
        <v>43</v>
      </c>
      <c r="B48" s="36" t="s">
        <v>106</v>
      </c>
      <c r="C48" s="43" t="s">
        <v>102</v>
      </c>
      <c r="D48" s="43" t="s">
        <v>105</v>
      </c>
      <c r="E48" s="39">
        <v>6</v>
      </c>
      <c r="F48" s="39">
        <v>6</v>
      </c>
      <c r="G48" s="39">
        <v>5</v>
      </c>
      <c r="H48" s="39">
        <v>6</v>
      </c>
      <c r="I48" s="39">
        <v>0</v>
      </c>
      <c r="J48" s="38">
        <f>H48-I48</f>
        <v>6</v>
      </c>
      <c r="K48" s="45">
        <v>32100</v>
      </c>
      <c r="L48" s="42">
        <f t="shared" si="1"/>
        <v>192600</v>
      </c>
      <c r="M48" s="42">
        <v>2</v>
      </c>
      <c r="N48" s="42">
        <f t="shared" si="9"/>
        <v>64200</v>
      </c>
      <c r="O48" s="42">
        <v>2</v>
      </c>
      <c r="P48" s="42">
        <f t="shared" si="7"/>
        <v>64200</v>
      </c>
      <c r="Q48" s="42">
        <v>1</v>
      </c>
      <c r="R48" s="42">
        <f t="shared" si="3"/>
        <v>32100</v>
      </c>
      <c r="S48" s="42">
        <v>1</v>
      </c>
      <c r="T48" s="42">
        <f t="shared" si="4"/>
        <v>32100</v>
      </c>
    </row>
    <row r="49" spans="1:20" x14ac:dyDescent="0.55000000000000004">
      <c r="A49" s="35">
        <f t="shared" si="5"/>
        <v>44</v>
      </c>
      <c r="B49" s="36" t="s">
        <v>107</v>
      </c>
      <c r="C49" s="43" t="s">
        <v>102</v>
      </c>
      <c r="D49" s="43" t="s">
        <v>108</v>
      </c>
      <c r="E49" s="39">
        <v>2</v>
      </c>
      <c r="F49" s="39">
        <v>3</v>
      </c>
      <c r="G49" s="39">
        <v>2</v>
      </c>
      <c r="H49" s="39">
        <v>3</v>
      </c>
      <c r="I49" s="39">
        <v>1</v>
      </c>
      <c r="J49" s="38">
        <f t="shared" si="8"/>
        <v>2</v>
      </c>
      <c r="K49" s="45">
        <v>51788</v>
      </c>
      <c r="L49" s="42">
        <f t="shared" si="1"/>
        <v>103576</v>
      </c>
      <c r="M49" s="42">
        <v>1</v>
      </c>
      <c r="N49" s="42">
        <f t="shared" si="9"/>
        <v>51788</v>
      </c>
      <c r="O49" s="42">
        <v>0</v>
      </c>
      <c r="P49" s="42">
        <f t="shared" si="7"/>
        <v>0</v>
      </c>
      <c r="Q49" s="42">
        <v>1</v>
      </c>
      <c r="R49" s="42">
        <f t="shared" si="3"/>
        <v>51788</v>
      </c>
      <c r="S49" s="42">
        <v>0</v>
      </c>
      <c r="T49" s="42">
        <f t="shared" si="4"/>
        <v>0</v>
      </c>
    </row>
    <row r="50" spans="1:20" x14ac:dyDescent="0.55000000000000004">
      <c r="A50" s="35">
        <f t="shared" si="5"/>
        <v>45</v>
      </c>
      <c r="B50" s="36" t="s">
        <v>109</v>
      </c>
      <c r="C50" s="43" t="s">
        <v>79</v>
      </c>
      <c r="D50" s="43" t="s">
        <v>110</v>
      </c>
      <c r="E50" s="39">
        <v>11</v>
      </c>
      <c r="F50" s="39">
        <v>15</v>
      </c>
      <c r="G50" s="39">
        <v>21</v>
      </c>
      <c r="H50" s="38">
        <v>23</v>
      </c>
      <c r="I50" s="39">
        <v>0.5</v>
      </c>
      <c r="J50" s="38">
        <f t="shared" si="8"/>
        <v>22.5</v>
      </c>
      <c r="K50" s="45">
        <v>1550</v>
      </c>
      <c r="L50" s="42">
        <f t="shared" si="1"/>
        <v>34875</v>
      </c>
      <c r="M50" s="42">
        <v>7</v>
      </c>
      <c r="N50" s="42">
        <f t="shared" si="9"/>
        <v>10850</v>
      </c>
      <c r="O50" s="42">
        <v>6</v>
      </c>
      <c r="P50" s="42">
        <f t="shared" si="7"/>
        <v>9300</v>
      </c>
      <c r="Q50" s="42">
        <v>5</v>
      </c>
      <c r="R50" s="42">
        <f t="shared" si="3"/>
        <v>7750</v>
      </c>
      <c r="S50" s="42">
        <v>4.5</v>
      </c>
      <c r="T50" s="42">
        <f t="shared" si="4"/>
        <v>6975</v>
      </c>
    </row>
    <row r="51" spans="1:20" x14ac:dyDescent="0.55000000000000004">
      <c r="A51" s="35">
        <f t="shared" si="5"/>
        <v>46</v>
      </c>
      <c r="B51" s="36" t="s">
        <v>111</v>
      </c>
      <c r="C51" s="43" t="s">
        <v>79</v>
      </c>
      <c r="D51" s="43" t="s">
        <v>112</v>
      </c>
      <c r="E51" s="39">
        <v>24</v>
      </c>
      <c r="F51" s="39">
        <v>21</v>
      </c>
      <c r="G51" s="39">
        <v>28</v>
      </c>
      <c r="H51" s="39">
        <v>30</v>
      </c>
      <c r="I51" s="39">
        <v>0</v>
      </c>
      <c r="J51" s="38">
        <f t="shared" si="8"/>
        <v>30</v>
      </c>
      <c r="K51" s="45">
        <v>2500</v>
      </c>
      <c r="L51" s="42">
        <f t="shared" si="1"/>
        <v>75000</v>
      </c>
      <c r="M51" s="42">
        <v>10</v>
      </c>
      <c r="N51" s="42">
        <f t="shared" si="9"/>
        <v>25000</v>
      </c>
      <c r="O51" s="42">
        <v>8</v>
      </c>
      <c r="P51" s="42">
        <f t="shared" si="7"/>
        <v>20000</v>
      </c>
      <c r="Q51" s="42">
        <v>6</v>
      </c>
      <c r="R51" s="42">
        <f t="shared" si="3"/>
        <v>15000</v>
      </c>
      <c r="S51" s="42">
        <v>6</v>
      </c>
      <c r="T51" s="42">
        <f t="shared" si="4"/>
        <v>15000</v>
      </c>
    </row>
    <row r="52" spans="1:20" x14ac:dyDescent="0.55000000000000004">
      <c r="A52" s="35">
        <f t="shared" si="5"/>
        <v>47</v>
      </c>
      <c r="B52" s="36" t="s">
        <v>113</v>
      </c>
      <c r="C52" s="43" t="s">
        <v>79</v>
      </c>
      <c r="D52" s="43" t="s">
        <v>114</v>
      </c>
      <c r="E52" s="39">
        <v>11</v>
      </c>
      <c r="F52" s="39">
        <v>12</v>
      </c>
      <c r="G52" s="39">
        <v>21</v>
      </c>
      <c r="H52" s="39">
        <v>23</v>
      </c>
      <c r="I52" s="39">
        <v>1.5</v>
      </c>
      <c r="J52" s="38">
        <f t="shared" si="8"/>
        <v>21.5</v>
      </c>
      <c r="K52" s="45">
        <v>950</v>
      </c>
      <c r="L52" s="42">
        <f t="shared" si="1"/>
        <v>20425</v>
      </c>
      <c r="M52" s="42">
        <v>7</v>
      </c>
      <c r="N52" s="42">
        <f t="shared" si="9"/>
        <v>6650</v>
      </c>
      <c r="O52" s="42">
        <v>6</v>
      </c>
      <c r="P52" s="42">
        <f t="shared" si="7"/>
        <v>5700</v>
      </c>
      <c r="Q52" s="42">
        <v>5</v>
      </c>
      <c r="R52" s="42">
        <f t="shared" si="3"/>
        <v>4750</v>
      </c>
      <c r="S52" s="42">
        <v>3.5</v>
      </c>
      <c r="T52" s="42">
        <f t="shared" si="4"/>
        <v>3325</v>
      </c>
    </row>
    <row r="53" spans="1:20" x14ac:dyDescent="0.55000000000000004">
      <c r="A53" s="35">
        <f t="shared" si="5"/>
        <v>48</v>
      </c>
      <c r="B53" s="36" t="s">
        <v>115</v>
      </c>
      <c r="C53" s="43" t="s">
        <v>79</v>
      </c>
      <c r="D53" s="43" t="s">
        <v>112</v>
      </c>
      <c r="E53" s="39">
        <v>26</v>
      </c>
      <c r="F53" s="39">
        <v>26</v>
      </c>
      <c r="G53" s="39">
        <v>13</v>
      </c>
      <c r="H53" s="39">
        <v>15</v>
      </c>
      <c r="I53" s="39">
        <v>0</v>
      </c>
      <c r="J53" s="38">
        <f>H53-I53</f>
        <v>15</v>
      </c>
      <c r="K53" s="45">
        <v>4800</v>
      </c>
      <c r="L53" s="42">
        <f t="shared" si="1"/>
        <v>72000</v>
      </c>
      <c r="M53" s="42">
        <v>5</v>
      </c>
      <c r="N53" s="42">
        <f t="shared" si="9"/>
        <v>24000</v>
      </c>
      <c r="O53" s="42">
        <v>5</v>
      </c>
      <c r="P53" s="42">
        <f t="shared" si="7"/>
        <v>24000</v>
      </c>
      <c r="Q53" s="42">
        <v>3</v>
      </c>
      <c r="R53" s="42">
        <f t="shared" si="3"/>
        <v>14400</v>
      </c>
      <c r="S53" s="42">
        <v>2</v>
      </c>
      <c r="T53" s="42">
        <f t="shared" si="4"/>
        <v>9600</v>
      </c>
    </row>
    <row r="54" spans="1:20" x14ac:dyDescent="0.55000000000000004">
      <c r="A54" s="35">
        <f t="shared" si="5"/>
        <v>49</v>
      </c>
      <c r="B54" s="36" t="s">
        <v>116</v>
      </c>
      <c r="C54" s="43" t="s">
        <v>79</v>
      </c>
      <c r="D54" s="43" t="s">
        <v>117</v>
      </c>
      <c r="E54" s="39">
        <v>9</v>
      </c>
      <c r="F54" s="39">
        <v>10</v>
      </c>
      <c r="G54" s="39">
        <v>5</v>
      </c>
      <c r="H54" s="39">
        <v>0</v>
      </c>
      <c r="I54" s="39">
        <v>0</v>
      </c>
      <c r="J54" s="38">
        <f t="shared" si="8"/>
        <v>0</v>
      </c>
      <c r="K54" s="45">
        <v>17456</v>
      </c>
      <c r="L54" s="42">
        <f t="shared" si="1"/>
        <v>0</v>
      </c>
      <c r="M54" s="42">
        <f>J54/4</f>
        <v>0</v>
      </c>
      <c r="N54" s="42">
        <f t="shared" si="9"/>
        <v>0</v>
      </c>
      <c r="O54" s="42">
        <f>J54/4</f>
        <v>0</v>
      </c>
      <c r="P54" s="42">
        <f t="shared" si="7"/>
        <v>0</v>
      </c>
      <c r="Q54" s="42">
        <f>J54/4</f>
        <v>0</v>
      </c>
      <c r="R54" s="42">
        <f t="shared" si="3"/>
        <v>0</v>
      </c>
      <c r="S54" s="42">
        <f>J54/4</f>
        <v>0</v>
      </c>
      <c r="T54" s="42">
        <f t="shared" si="4"/>
        <v>0</v>
      </c>
    </row>
    <row r="55" spans="1:20" x14ac:dyDescent="0.55000000000000004">
      <c r="A55" s="35">
        <f t="shared" si="5"/>
        <v>50</v>
      </c>
      <c r="B55" s="36" t="s">
        <v>118</v>
      </c>
      <c r="C55" s="43" t="s">
        <v>79</v>
      </c>
      <c r="D55" s="43" t="s">
        <v>119</v>
      </c>
      <c r="E55" s="39">
        <v>0</v>
      </c>
      <c r="F55" s="39">
        <v>0</v>
      </c>
      <c r="G55" s="39">
        <v>76</v>
      </c>
      <c r="H55" s="39">
        <v>80</v>
      </c>
      <c r="I55" s="39">
        <v>0</v>
      </c>
      <c r="J55" s="38">
        <f t="shared" si="8"/>
        <v>80</v>
      </c>
      <c r="K55" s="45">
        <v>2000</v>
      </c>
      <c r="L55" s="42">
        <f t="shared" si="1"/>
        <v>160000</v>
      </c>
      <c r="M55" s="42">
        <v>30</v>
      </c>
      <c r="N55" s="42">
        <f t="shared" si="9"/>
        <v>60000</v>
      </c>
      <c r="O55" s="42">
        <f>J55/4</f>
        <v>20</v>
      </c>
      <c r="P55" s="42">
        <f t="shared" si="7"/>
        <v>40000</v>
      </c>
      <c r="Q55" s="42">
        <f>J55/4</f>
        <v>20</v>
      </c>
      <c r="R55" s="42">
        <f t="shared" si="3"/>
        <v>40000</v>
      </c>
      <c r="S55" s="42">
        <v>10</v>
      </c>
      <c r="T55" s="42">
        <f t="shared" si="4"/>
        <v>20000</v>
      </c>
    </row>
    <row r="56" spans="1:20" x14ac:dyDescent="0.55000000000000004">
      <c r="A56" s="35">
        <f t="shared" si="5"/>
        <v>51</v>
      </c>
      <c r="B56" s="36" t="s">
        <v>120</v>
      </c>
      <c r="C56" s="43" t="s">
        <v>79</v>
      </c>
      <c r="D56" s="43" t="s">
        <v>119</v>
      </c>
      <c r="E56" s="39">
        <v>4</v>
      </c>
      <c r="F56" s="39">
        <v>6</v>
      </c>
      <c r="G56" s="39">
        <v>5</v>
      </c>
      <c r="H56" s="39">
        <v>6</v>
      </c>
      <c r="I56" s="39">
        <v>1</v>
      </c>
      <c r="J56" s="38">
        <f t="shared" si="8"/>
        <v>5</v>
      </c>
      <c r="K56" s="45">
        <v>1600</v>
      </c>
      <c r="L56" s="42">
        <f t="shared" si="1"/>
        <v>8000</v>
      </c>
      <c r="M56" s="42">
        <v>2</v>
      </c>
      <c r="N56" s="42">
        <f t="shared" si="9"/>
        <v>3200</v>
      </c>
      <c r="O56" s="42">
        <v>2</v>
      </c>
      <c r="P56" s="42">
        <f t="shared" si="7"/>
        <v>3200</v>
      </c>
      <c r="Q56" s="42">
        <v>1</v>
      </c>
      <c r="R56" s="42">
        <f t="shared" si="3"/>
        <v>1600</v>
      </c>
      <c r="S56" s="42">
        <v>0</v>
      </c>
      <c r="T56" s="42">
        <f t="shared" si="4"/>
        <v>0</v>
      </c>
    </row>
    <row r="57" spans="1:20" x14ac:dyDescent="0.55000000000000004">
      <c r="A57" s="35">
        <f t="shared" si="5"/>
        <v>52</v>
      </c>
      <c r="B57" s="36" t="s">
        <v>121</v>
      </c>
      <c r="C57" s="43" t="s">
        <v>79</v>
      </c>
      <c r="D57" s="43" t="s">
        <v>122</v>
      </c>
      <c r="E57" s="39">
        <v>4</v>
      </c>
      <c r="F57" s="39">
        <v>6</v>
      </c>
      <c r="G57" s="39">
        <v>7</v>
      </c>
      <c r="H57" s="39">
        <v>7</v>
      </c>
      <c r="I57" s="39">
        <v>2</v>
      </c>
      <c r="J57" s="38">
        <f t="shared" si="8"/>
        <v>5</v>
      </c>
      <c r="K57" s="45">
        <v>920</v>
      </c>
      <c r="L57" s="42">
        <f t="shared" si="1"/>
        <v>4600</v>
      </c>
      <c r="M57" s="42">
        <v>2</v>
      </c>
      <c r="N57" s="42">
        <f t="shared" si="9"/>
        <v>1840</v>
      </c>
      <c r="O57" s="42">
        <v>2</v>
      </c>
      <c r="P57" s="42">
        <f t="shared" si="7"/>
        <v>1840</v>
      </c>
      <c r="Q57" s="42">
        <v>1</v>
      </c>
      <c r="R57" s="42">
        <f t="shared" si="3"/>
        <v>920</v>
      </c>
      <c r="S57" s="42">
        <v>0</v>
      </c>
      <c r="T57" s="42">
        <f t="shared" si="4"/>
        <v>0</v>
      </c>
    </row>
    <row r="58" spans="1:20" x14ac:dyDescent="0.55000000000000004">
      <c r="A58" s="35">
        <f t="shared" si="5"/>
        <v>53</v>
      </c>
      <c r="B58" s="36" t="s">
        <v>123</v>
      </c>
      <c r="C58" s="43" t="s">
        <v>79</v>
      </c>
      <c r="D58" s="43" t="s">
        <v>112</v>
      </c>
      <c r="E58" s="39">
        <v>37</v>
      </c>
      <c r="F58" s="39">
        <v>43</v>
      </c>
      <c r="G58" s="39">
        <v>40</v>
      </c>
      <c r="H58" s="39">
        <v>45</v>
      </c>
      <c r="I58" s="39">
        <v>0</v>
      </c>
      <c r="J58" s="38">
        <f t="shared" si="8"/>
        <v>45</v>
      </c>
      <c r="K58" s="45">
        <v>600</v>
      </c>
      <c r="L58" s="42">
        <f t="shared" si="1"/>
        <v>27000</v>
      </c>
      <c r="M58" s="42">
        <v>15</v>
      </c>
      <c r="N58" s="42">
        <f t="shared" si="9"/>
        <v>9000</v>
      </c>
      <c r="O58" s="42">
        <v>10</v>
      </c>
      <c r="P58" s="42">
        <f t="shared" si="7"/>
        <v>6000</v>
      </c>
      <c r="Q58" s="42">
        <v>10</v>
      </c>
      <c r="R58" s="42">
        <f t="shared" si="3"/>
        <v>6000</v>
      </c>
      <c r="S58" s="42">
        <v>10</v>
      </c>
      <c r="T58" s="42">
        <f t="shared" si="4"/>
        <v>6000</v>
      </c>
    </row>
    <row r="59" spans="1:20" x14ac:dyDescent="0.55000000000000004">
      <c r="A59" s="35">
        <f t="shared" si="5"/>
        <v>54</v>
      </c>
      <c r="B59" s="36" t="s">
        <v>124</v>
      </c>
      <c r="C59" s="43" t="s">
        <v>79</v>
      </c>
      <c r="D59" s="43" t="s">
        <v>125</v>
      </c>
      <c r="E59" s="39">
        <v>2</v>
      </c>
      <c r="F59" s="39">
        <v>9</v>
      </c>
      <c r="G59" s="39">
        <v>6</v>
      </c>
      <c r="H59" s="39">
        <v>7</v>
      </c>
      <c r="I59" s="39">
        <v>1</v>
      </c>
      <c r="J59" s="38">
        <f t="shared" si="8"/>
        <v>6</v>
      </c>
      <c r="K59" s="45">
        <v>1600</v>
      </c>
      <c r="L59" s="42">
        <f t="shared" si="1"/>
        <v>9600</v>
      </c>
      <c r="M59" s="42">
        <v>3</v>
      </c>
      <c r="N59" s="42">
        <f t="shared" si="9"/>
        <v>4800</v>
      </c>
      <c r="O59" s="42">
        <v>2</v>
      </c>
      <c r="P59" s="42">
        <f t="shared" si="7"/>
        <v>3200</v>
      </c>
      <c r="Q59" s="42">
        <v>1</v>
      </c>
      <c r="R59" s="42">
        <f t="shared" si="3"/>
        <v>1600</v>
      </c>
      <c r="S59" s="42">
        <v>0</v>
      </c>
      <c r="T59" s="42">
        <f t="shared" si="4"/>
        <v>0</v>
      </c>
    </row>
    <row r="60" spans="1:20" x14ac:dyDescent="0.55000000000000004">
      <c r="A60" s="35">
        <f t="shared" si="5"/>
        <v>55</v>
      </c>
      <c r="B60" s="36" t="s">
        <v>126</v>
      </c>
      <c r="C60" s="43" t="s">
        <v>79</v>
      </c>
      <c r="D60" s="43" t="s">
        <v>127</v>
      </c>
      <c r="E60" s="39">
        <v>2</v>
      </c>
      <c r="F60" s="39">
        <v>1</v>
      </c>
      <c r="G60" s="39">
        <v>0</v>
      </c>
      <c r="H60" s="39">
        <v>0</v>
      </c>
      <c r="I60" s="39">
        <v>0</v>
      </c>
      <c r="J60" s="38">
        <f t="shared" si="8"/>
        <v>0</v>
      </c>
      <c r="K60" s="45">
        <v>3600</v>
      </c>
      <c r="L60" s="42">
        <f t="shared" si="1"/>
        <v>0</v>
      </c>
      <c r="M60" s="42">
        <f>J60/4</f>
        <v>0</v>
      </c>
      <c r="N60" s="42">
        <f t="shared" si="9"/>
        <v>0</v>
      </c>
      <c r="O60" s="42">
        <f>J60/4</f>
        <v>0</v>
      </c>
      <c r="P60" s="42">
        <f t="shared" si="7"/>
        <v>0</v>
      </c>
      <c r="Q60" s="42">
        <f>J60/4</f>
        <v>0</v>
      </c>
      <c r="R60" s="42">
        <f t="shared" si="3"/>
        <v>0</v>
      </c>
      <c r="S60" s="42">
        <f>J60/4</f>
        <v>0</v>
      </c>
      <c r="T60" s="42">
        <f t="shared" si="4"/>
        <v>0</v>
      </c>
    </row>
    <row r="61" spans="1:20" x14ac:dyDescent="0.55000000000000004">
      <c r="A61" s="35">
        <f t="shared" si="5"/>
        <v>56</v>
      </c>
      <c r="B61" s="36" t="s">
        <v>128</v>
      </c>
      <c r="C61" s="43" t="s">
        <v>79</v>
      </c>
      <c r="D61" s="43" t="s">
        <v>129</v>
      </c>
      <c r="E61" s="39">
        <v>1</v>
      </c>
      <c r="F61" s="39">
        <v>1</v>
      </c>
      <c r="G61" s="39">
        <v>1</v>
      </c>
      <c r="H61" s="39">
        <v>1</v>
      </c>
      <c r="I61" s="39">
        <v>0</v>
      </c>
      <c r="J61" s="38">
        <f t="shared" si="8"/>
        <v>1</v>
      </c>
      <c r="K61" s="45">
        <v>3500</v>
      </c>
      <c r="L61" s="42">
        <f t="shared" si="1"/>
        <v>3500</v>
      </c>
      <c r="M61" s="42">
        <v>1</v>
      </c>
      <c r="N61" s="42">
        <f t="shared" si="9"/>
        <v>3500</v>
      </c>
      <c r="O61" s="42">
        <v>0</v>
      </c>
      <c r="P61" s="42">
        <f t="shared" si="7"/>
        <v>0</v>
      </c>
      <c r="Q61" s="42">
        <v>0</v>
      </c>
      <c r="R61" s="42">
        <f t="shared" si="3"/>
        <v>0</v>
      </c>
      <c r="S61" s="42">
        <v>0</v>
      </c>
      <c r="T61" s="42">
        <f t="shared" si="4"/>
        <v>0</v>
      </c>
    </row>
    <row r="62" spans="1:20" x14ac:dyDescent="0.55000000000000004">
      <c r="A62" s="35">
        <f t="shared" si="5"/>
        <v>57</v>
      </c>
      <c r="B62" s="36" t="s">
        <v>130</v>
      </c>
      <c r="C62" s="43" t="s">
        <v>79</v>
      </c>
      <c r="D62" s="43" t="s">
        <v>129</v>
      </c>
      <c r="E62" s="39">
        <v>0</v>
      </c>
      <c r="F62" s="39">
        <v>1</v>
      </c>
      <c r="G62" s="39">
        <v>1</v>
      </c>
      <c r="H62" s="39">
        <v>1</v>
      </c>
      <c r="I62" s="39">
        <v>0</v>
      </c>
      <c r="J62" s="38">
        <f t="shared" si="8"/>
        <v>1</v>
      </c>
      <c r="K62" s="45">
        <v>3500</v>
      </c>
      <c r="L62" s="42">
        <f t="shared" si="1"/>
        <v>3500</v>
      </c>
      <c r="M62" s="42">
        <v>1</v>
      </c>
      <c r="N62" s="42">
        <f t="shared" si="9"/>
        <v>3500</v>
      </c>
      <c r="O62" s="42">
        <v>0</v>
      </c>
      <c r="P62" s="42">
        <f t="shared" si="7"/>
        <v>0</v>
      </c>
      <c r="Q62" s="42">
        <v>0</v>
      </c>
      <c r="R62" s="42">
        <f t="shared" si="3"/>
        <v>0</v>
      </c>
      <c r="S62" s="42">
        <v>0</v>
      </c>
      <c r="T62" s="42">
        <f t="shared" si="4"/>
        <v>0</v>
      </c>
    </row>
    <row r="63" spans="1:20" x14ac:dyDescent="0.55000000000000004">
      <c r="A63" s="35">
        <f t="shared" si="5"/>
        <v>58</v>
      </c>
      <c r="B63" s="36" t="s">
        <v>131</v>
      </c>
      <c r="C63" s="43" t="s">
        <v>79</v>
      </c>
      <c r="D63" s="43" t="s">
        <v>129</v>
      </c>
      <c r="E63" s="39">
        <v>0</v>
      </c>
      <c r="F63" s="39">
        <v>1</v>
      </c>
      <c r="G63" s="39">
        <v>1</v>
      </c>
      <c r="H63" s="39">
        <v>2</v>
      </c>
      <c r="I63" s="39">
        <v>1</v>
      </c>
      <c r="J63" s="38">
        <f t="shared" si="8"/>
        <v>1</v>
      </c>
      <c r="K63" s="45">
        <v>2000</v>
      </c>
      <c r="L63" s="42">
        <f t="shared" si="1"/>
        <v>2000</v>
      </c>
      <c r="M63" s="42">
        <v>1</v>
      </c>
      <c r="N63" s="42">
        <f t="shared" si="9"/>
        <v>2000</v>
      </c>
      <c r="O63" s="42">
        <v>0</v>
      </c>
      <c r="P63" s="42">
        <f t="shared" si="7"/>
        <v>0</v>
      </c>
      <c r="Q63" s="42">
        <v>0</v>
      </c>
      <c r="R63" s="42">
        <f t="shared" si="3"/>
        <v>0</v>
      </c>
      <c r="S63" s="42">
        <v>0</v>
      </c>
      <c r="T63" s="42">
        <f t="shared" si="4"/>
        <v>0</v>
      </c>
    </row>
    <row r="64" spans="1:20" x14ac:dyDescent="0.55000000000000004">
      <c r="A64" s="35">
        <f t="shared" si="5"/>
        <v>59</v>
      </c>
      <c r="B64" s="36" t="s">
        <v>132</v>
      </c>
      <c r="C64" s="43" t="s">
        <v>79</v>
      </c>
      <c r="D64" s="43" t="s">
        <v>133</v>
      </c>
      <c r="E64" s="39">
        <v>1</v>
      </c>
      <c r="F64" s="39">
        <v>1</v>
      </c>
      <c r="G64" s="39">
        <v>1</v>
      </c>
      <c r="H64" s="39">
        <v>1</v>
      </c>
      <c r="I64" s="39">
        <v>0</v>
      </c>
      <c r="J64" s="38">
        <v>0</v>
      </c>
      <c r="K64" s="45">
        <v>2500</v>
      </c>
      <c r="L64" s="42">
        <f t="shared" si="1"/>
        <v>0</v>
      </c>
      <c r="M64" s="42">
        <v>0</v>
      </c>
      <c r="N64" s="42">
        <f t="shared" si="9"/>
        <v>0</v>
      </c>
      <c r="O64" s="42">
        <v>0</v>
      </c>
      <c r="P64" s="42">
        <f t="shared" si="7"/>
        <v>0</v>
      </c>
      <c r="Q64" s="42">
        <v>0</v>
      </c>
      <c r="R64" s="42">
        <f t="shared" si="3"/>
        <v>0</v>
      </c>
      <c r="S64" s="42">
        <f>J64/4</f>
        <v>0</v>
      </c>
      <c r="T64" s="42">
        <f t="shared" si="4"/>
        <v>0</v>
      </c>
    </row>
    <row r="65" spans="1:20" x14ac:dyDescent="0.55000000000000004">
      <c r="A65" s="35">
        <f t="shared" si="5"/>
        <v>60</v>
      </c>
      <c r="B65" s="36" t="s">
        <v>134</v>
      </c>
      <c r="C65" s="43" t="s">
        <v>79</v>
      </c>
      <c r="D65" s="43" t="s">
        <v>112</v>
      </c>
      <c r="E65" s="39">
        <v>9</v>
      </c>
      <c r="F65" s="39">
        <v>10</v>
      </c>
      <c r="G65" s="39">
        <v>5</v>
      </c>
      <c r="H65" s="39">
        <v>2</v>
      </c>
      <c r="I65" s="39">
        <v>1</v>
      </c>
      <c r="J65" s="38">
        <f t="shared" si="8"/>
        <v>1</v>
      </c>
      <c r="K65" s="45">
        <v>2340</v>
      </c>
      <c r="L65" s="42">
        <f t="shared" si="1"/>
        <v>2340</v>
      </c>
      <c r="M65" s="42">
        <v>0</v>
      </c>
      <c r="N65" s="42">
        <f t="shared" si="9"/>
        <v>0</v>
      </c>
      <c r="O65" s="42">
        <v>0</v>
      </c>
      <c r="P65" s="42">
        <f t="shared" si="7"/>
        <v>0</v>
      </c>
      <c r="Q65" s="42">
        <v>0</v>
      </c>
      <c r="R65" s="42">
        <f t="shared" si="3"/>
        <v>0</v>
      </c>
      <c r="S65" s="42">
        <v>1</v>
      </c>
      <c r="T65" s="42">
        <f t="shared" si="4"/>
        <v>2340</v>
      </c>
    </row>
    <row r="66" spans="1:20" x14ac:dyDescent="0.55000000000000004">
      <c r="A66" s="35">
        <f t="shared" si="5"/>
        <v>61</v>
      </c>
      <c r="B66" s="36" t="s">
        <v>135</v>
      </c>
      <c r="C66" s="43" t="s">
        <v>79</v>
      </c>
      <c r="D66" s="46" t="s">
        <v>136</v>
      </c>
      <c r="E66" s="39">
        <v>8</v>
      </c>
      <c r="F66" s="39">
        <v>9</v>
      </c>
      <c r="G66" s="39">
        <v>10</v>
      </c>
      <c r="H66" s="39">
        <v>10</v>
      </c>
      <c r="I66" s="39">
        <v>0</v>
      </c>
      <c r="J66" s="38">
        <f t="shared" si="8"/>
        <v>10</v>
      </c>
      <c r="K66" s="45">
        <v>1500</v>
      </c>
      <c r="L66" s="42">
        <f t="shared" si="1"/>
        <v>15000</v>
      </c>
      <c r="M66" s="42">
        <v>3</v>
      </c>
      <c r="N66" s="42">
        <f t="shared" si="9"/>
        <v>4500</v>
      </c>
      <c r="O66" s="42">
        <v>3</v>
      </c>
      <c r="P66" s="42">
        <f t="shared" si="7"/>
        <v>4500</v>
      </c>
      <c r="Q66" s="42">
        <v>2</v>
      </c>
      <c r="R66" s="42">
        <f t="shared" si="3"/>
        <v>3000</v>
      </c>
      <c r="S66" s="42">
        <v>2</v>
      </c>
      <c r="T66" s="42">
        <f t="shared" si="4"/>
        <v>3000</v>
      </c>
    </row>
    <row r="67" spans="1:20" x14ac:dyDescent="0.55000000000000004">
      <c r="A67" s="35">
        <f t="shared" si="5"/>
        <v>62</v>
      </c>
      <c r="B67" s="36" t="s">
        <v>137</v>
      </c>
      <c r="C67" s="43" t="s">
        <v>79</v>
      </c>
      <c r="D67" s="43" t="s">
        <v>119</v>
      </c>
      <c r="E67" s="39">
        <v>18</v>
      </c>
      <c r="F67" s="39">
        <v>24</v>
      </c>
      <c r="G67" s="39">
        <v>11</v>
      </c>
      <c r="H67" s="39">
        <v>15</v>
      </c>
      <c r="I67" s="39">
        <v>0</v>
      </c>
      <c r="J67" s="38">
        <f t="shared" si="8"/>
        <v>15</v>
      </c>
      <c r="K67" s="45">
        <v>3000</v>
      </c>
      <c r="L67" s="42">
        <f t="shared" si="1"/>
        <v>45000</v>
      </c>
      <c r="M67" s="42">
        <v>5</v>
      </c>
      <c r="N67" s="42">
        <f t="shared" si="9"/>
        <v>15000</v>
      </c>
      <c r="O67" s="42">
        <v>4</v>
      </c>
      <c r="P67" s="42">
        <f t="shared" si="7"/>
        <v>12000</v>
      </c>
      <c r="Q67" s="42">
        <v>3</v>
      </c>
      <c r="R67" s="42">
        <f t="shared" si="3"/>
        <v>9000</v>
      </c>
      <c r="S67" s="42">
        <v>3</v>
      </c>
      <c r="T67" s="42">
        <f t="shared" si="4"/>
        <v>9000</v>
      </c>
    </row>
    <row r="68" spans="1:20" x14ac:dyDescent="0.55000000000000004">
      <c r="A68" s="35">
        <f t="shared" si="5"/>
        <v>63</v>
      </c>
      <c r="B68" s="36" t="s">
        <v>138</v>
      </c>
      <c r="C68" s="43" t="s">
        <v>79</v>
      </c>
      <c r="D68" s="43" t="s">
        <v>119</v>
      </c>
      <c r="E68" s="39">
        <v>20</v>
      </c>
      <c r="F68" s="39">
        <v>24</v>
      </c>
      <c r="G68" s="39">
        <v>11</v>
      </c>
      <c r="H68" s="39">
        <v>15</v>
      </c>
      <c r="I68" s="39">
        <v>0</v>
      </c>
      <c r="J68" s="38">
        <f t="shared" si="8"/>
        <v>15</v>
      </c>
      <c r="K68" s="45">
        <v>3000</v>
      </c>
      <c r="L68" s="42">
        <f t="shared" si="1"/>
        <v>45000</v>
      </c>
      <c r="M68" s="42">
        <v>5</v>
      </c>
      <c r="N68" s="42">
        <f t="shared" si="9"/>
        <v>15000</v>
      </c>
      <c r="O68" s="42">
        <v>4</v>
      </c>
      <c r="P68" s="42">
        <f t="shared" si="7"/>
        <v>12000</v>
      </c>
      <c r="Q68" s="42">
        <v>3</v>
      </c>
      <c r="R68" s="42">
        <f t="shared" si="3"/>
        <v>9000</v>
      </c>
      <c r="S68" s="42">
        <v>3</v>
      </c>
      <c r="T68" s="42">
        <f t="shared" si="4"/>
        <v>9000</v>
      </c>
    </row>
    <row r="69" spans="1:20" x14ac:dyDescent="0.55000000000000004">
      <c r="A69" s="35">
        <f t="shared" si="5"/>
        <v>64</v>
      </c>
      <c r="B69" s="36" t="s">
        <v>139</v>
      </c>
      <c r="C69" s="43" t="s">
        <v>79</v>
      </c>
      <c r="D69" s="43" t="s">
        <v>112</v>
      </c>
      <c r="E69" s="39">
        <v>3</v>
      </c>
      <c r="F69" s="39">
        <v>4</v>
      </c>
      <c r="G69" s="39">
        <v>1</v>
      </c>
      <c r="H69" s="39">
        <v>2</v>
      </c>
      <c r="I69" s="39">
        <v>1</v>
      </c>
      <c r="J69" s="38">
        <f t="shared" si="8"/>
        <v>1</v>
      </c>
      <c r="K69" s="45">
        <v>800</v>
      </c>
      <c r="L69" s="42">
        <f t="shared" si="1"/>
        <v>800</v>
      </c>
      <c r="M69" s="42">
        <v>0</v>
      </c>
      <c r="N69" s="42">
        <f t="shared" si="9"/>
        <v>0</v>
      </c>
      <c r="O69" s="42">
        <v>1</v>
      </c>
      <c r="P69" s="42">
        <f t="shared" si="7"/>
        <v>800</v>
      </c>
      <c r="Q69" s="42">
        <v>0</v>
      </c>
      <c r="R69" s="42">
        <f t="shared" si="3"/>
        <v>0</v>
      </c>
      <c r="S69" s="42">
        <v>0</v>
      </c>
      <c r="T69" s="42">
        <f t="shared" si="4"/>
        <v>0</v>
      </c>
    </row>
    <row r="70" spans="1:20" x14ac:dyDescent="0.55000000000000004">
      <c r="A70" s="35">
        <f t="shared" si="5"/>
        <v>65</v>
      </c>
      <c r="B70" s="36" t="s">
        <v>140</v>
      </c>
      <c r="C70" s="43" t="s">
        <v>79</v>
      </c>
      <c r="D70" s="43" t="s">
        <v>129</v>
      </c>
      <c r="E70" s="39">
        <v>0</v>
      </c>
      <c r="F70" s="39">
        <v>1</v>
      </c>
      <c r="G70" s="39">
        <v>0</v>
      </c>
      <c r="H70" s="39">
        <v>0</v>
      </c>
      <c r="I70" s="39">
        <v>0</v>
      </c>
      <c r="J70" s="38">
        <f t="shared" si="8"/>
        <v>0</v>
      </c>
      <c r="K70" s="45">
        <v>1000</v>
      </c>
      <c r="L70" s="42">
        <f t="shared" si="1"/>
        <v>0</v>
      </c>
      <c r="M70" s="42">
        <f>J70/4</f>
        <v>0</v>
      </c>
      <c r="N70" s="42">
        <f t="shared" si="9"/>
        <v>0</v>
      </c>
      <c r="O70" s="42">
        <f>J70/4</f>
        <v>0</v>
      </c>
      <c r="P70" s="42">
        <f t="shared" si="7"/>
        <v>0</v>
      </c>
      <c r="Q70" s="42">
        <f>J70/4</f>
        <v>0</v>
      </c>
      <c r="R70" s="42">
        <f t="shared" si="3"/>
        <v>0</v>
      </c>
      <c r="S70" s="42">
        <f>J70/4</f>
        <v>0</v>
      </c>
      <c r="T70" s="42">
        <f t="shared" si="4"/>
        <v>0</v>
      </c>
    </row>
    <row r="71" spans="1:20" x14ac:dyDescent="0.55000000000000004">
      <c r="A71" s="35">
        <f t="shared" si="5"/>
        <v>66</v>
      </c>
      <c r="B71" s="36" t="s">
        <v>141</v>
      </c>
      <c r="C71" s="43" t="s">
        <v>79</v>
      </c>
      <c r="D71" s="43" t="s">
        <v>129</v>
      </c>
      <c r="E71" s="39">
        <v>1</v>
      </c>
      <c r="F71" s="39">
        <v>0</v>
      </c>
      <c r="G71" s="39">
        <v>0</v>
      </c>
      <c r="H71" s="39">
        <v>0</v>
      </c>
      <c r="I71" s="39">
        <v>0</v>
      </c>
      <c r="J71" s="38">
        <f t="shared" si="8"/>
        <v>0</v>
      </c>
      <c r="K71" s="45">
        <v>1500</v>
      </c>
      <c r="L71" s="42">
        <f t="shared" ref="L71:L122" si="10">J71*K71</f>
        <v>0</v>
      </c>
      <c r="M71" s="42">
        <f>J71/4</f>
        <v>0</v>
      </c>
      <c r="N71" s="42">
        <f t="shared" si="9"/>
        <v>0</v>
      </c>
      <c r="O71" s="42">
        <f>J71/4</f>
        <v>0</v>
      </c>
      <c r="P71" s="42">
        <f t="shared" si="7"/>
        <v>0</v>
      </c>
      <c r="Q71" s="42">
        <f>J71/4</f>
        <v>0</v>
      </c>
      <c r="R71" s="42">
        <f t="shared" ref="R71:R122" si="11">Q71*K71</f>
        <v>0</v>
      </c>
      <c r="S71" s="42">
        <f>J71/4</f>
        <v>0</v>
      </c>
      <c r="T71" s="42">
        <f t="shared" ref="T71:T122" si="12">S71*K71</f>
        <v>0</v>
      </c>
    </row>
    <row r="72" spans="1:20" x14ac:dyDescent="0.55000000000000004">
      <c r="A72" s="35">
        <f t="shared" ref="A72:A122" si="13">+A71+1</f>
        <v>67</v>
      </c>
      <c r="B72" s="36" t="s">
        <v>142</v>
      </c>
      <c r="C72" s="43" t="s">
        <v>79</v>
      </c>
      <c r="D72" s="43" t="s">
        <v>129</v>
      </c>
      <c r="E72" s="39">
        <v>1</v>
      </c>
      <c r="F72" s="39">
        <v>1</v>
      </c>
      <c r="G72" s="39">
        <v>1</v>
      </c>
      <c r="H72" s="39">
        <v>1</v>
      </c>
      <c r="I72" s="39">
        <v>0</v>
      </c>
      <c r="J72" s="38">
        <f t="shared" si="8"/>
        <v>1</v>
      </c>
      <c r="K72" s="45">
        <v>2000</v>
      </c>
      <c r="L72" s="42">
        <f t="shared" si="10"/>
        <v>2000</v>
      </c>
      <c r="M72" s="42">
        <v>1</v>
      </c>
      <c r="N72" s="42">
        <f t="shared" si="9"/>
        <v>2000</v>
      </c>
      <c r="O72" s="42">
        <v>0</v>
      </c>
      <c r="P72" s="42">
        <f t="shared" si="7"/>
        <v>0</v>
      </c>
      <c r="Q72" s="42">
        <v>0</v>
      </c>
      <c r="R72" s="42">
        <f t="shared" si="11"/>
        <v>0</v>
      </c>
      <c r="S72" s="42">
        <v>0</v>
      </c>
      <c r="T72" s="42">
        <f t="shared" si="12"/>
        <v>0</v>
      </c>
    </row>
    <row r="73" spans="1:20" x14ac:dyDescent="0.55000000000000004">
      <c r="A73" s="35">
        <f t="shared" si="13"/>
        <v>68</v>
      </c>
      <c r="B73" s="36" t="s">
        <v>143</v>
      </c>
      <c r="C73" s="43" t="s">
        <v>79</v>
      </c>
      <c r="D73" s="43" t="s">
        <v>144</v>
      </c>
      <c r="E73" s="39">
        <v>1</v>
      </c>
      <c r="F73" s="39">
        <v>1</v>
      </c>
      <c r="G73" s="39">
        <v>1</v>
      </c>
      <c r="H73" s="39">
        <v>0</v>
      </c>
      <c r="I73" s="39">
        <v>0</v>
      </c>
      <c r="J73" s="38">
        <f t="shared" si="8"/>
        <v>0</v>
      </c>
      <c r="K73" s="45">
        <v>1500</v>
      </c>
      <c r="L73" s="42">
        <f t="shared" si="10"/>
        <v>0</v>
      </c>
      <c r="M73" s="42">
        <f>J73/4</f>
        <v>0</v>
      </c>
      <c r="N73" s="42">
        <f t="shared" si="9"/>
        <v>0</v>
      </c>
      <c r="O73" s="42">
        <f>J73/4</f>
        <v>0</v>
      </c>
      <c r="P73" s="42">
        <f t="shared" si="7"/>
        <v>0</v>
      </c>
      <c r="Q73" s="42">
        <f>J73/4</f>
        <v>0</v>
      </c>
      <c r="R73" s="42">
        <f t="shared" si="11"/>
        <v>0</v>
      </c>
      <c r="S73" s="42">
        <f>J73/4</f>
        <v>0</v>
      </c>
      <c r="T73" s="42">
        <f t="shared" si="12"/>
        <v>0</v>
      </c>
    </row>
    <row r="74" spans="1:20" x14ac:dyDescent="0.55000000000000004">
      <c r="A74" s="35">
        <f t="shared" si="13"/>
        <v>69</v>
      </c>
      <c r="B74" s="36" t="s">
        <v>145</v>
      </c>
      <c r="C74" s="43" t="s">
        <v>79</v>
      </c>
      <c r="D74" s="43" t="s">
        <v>87</v>
      </c>
      <c r="E74" s="39">
        <v>47</v>
      </c>
      <c r="F74" s="39">
        <v>55</v>
      </c>
      <c r="G74" s="39">
        <v>57</v>
      </c>
      <c r="H74" s="39">
        <v>60</v>
      </c>
      <c r="I74" s="39">
        <v>4.5999999999999996</v>
      </c>
      <c r="J74" s="38">
        <f t="shared" si="8"/>
        <v>55.4</v>
      </c>
      <c r="K74" s="45">
        <v>250</v>
      </c>
      <c r="L74" s="42">
        <f t="shared" si="10"/>
        <v>13850</v>
      </c>
      <c r="M74" s="42">
        <v>25</v>
      </c>
      <c r="N74" s="42">
        <f t="shared" si="9"/>
        <v>6250</v>
      </c>
      <c r="O74" s="42">
        <v>20</v>
      </c>
      <c r="P74" s="42">
        <f t="shared" si="7"/>
        <v>5000</v>
      </c>
      <c r="Q74" s="42">
        <v>5</v>
      </c>
      <c r="R74" s="42">
        <f t="shared" si="11"/>
        <v>1250</v>
      </c>
      <c r="S74" s="42">
        <v>5.4</v>
      </c>
      <c r="T74" s="42">
        <f t="shared" si="12"/>
        <v>1350</v>
      </c>
    </row>
    <row r="75" spans="1:20" x14ac:dyDescent="0.55000000000000004">
      <c r="A75" s="35">
        <f t="shared" si="13"/>
        <v>70</v>
      </c>
      <c r="B75" s="36" t="s">
        <v>146</v>
      </c>
      <c r="C75" s="43" t="s">
        <v>79</v>
      </c>
      <c r="D75" s="43" t="s">
        <v>147</v>
      </c>
      <c r="E75" s="39">
        <v>120</v>
      </c>
      <c r="F75" s="39">
        <v>40</v>
      </c>
      <c r="G75" s="39">
        <v>75</v>
      </c>
      <c r="H75" s="39">
        <v>100</v>
      </c>
      <c r="I75" s="39">
        <v>0</v>
      </c>
      <c r="J75" s="38">
        <v>100</v>
      </c>
      <c r="K75" s="45">
        <v>2250</v>
      </c>
      <c r="L75" s="42">
        <f t="shared" si="10"/>
        <v>225000</v>
      </c>
      <c r="M75" s="42">
        <v>40</v>
      </c>
      <c r="N75" s="42">
        <f t="shared" si="9"/>
        <v>90000</v>
      </c>
      <c r="O75" s="42">
        <v>20</v>
      </c>
      <c r="P75" s="42">
        <f t="shared" si="7"/>
        <v>45000</v>
      </c>
      <c r="Q75" s="42">
        <v>20</v>
      </c>
      <c r="R75" s="42">
        <f t="shared" si="11"/>
        <v>45000</v>
      </c>
      <c r="S75" s="42">
        <v>20</v>
      </c>
      <c r="T75" s="42">
        <f t="shared" si="12"/>
        <v>45000</v>
      </c>
    </row>
    <row r="76" spans="1:20" x14ac:dyDescent="0.55000000000000004">
      <c r="A76" s="35">
        <f t="shared" si="13"/>
        <v>71</v>
      </c>
      <c r="B76" s="36" t="s">
        <v>148</v>
      </c>
      <c r="C76" s="43" t="s">
        <v>79</v>
      </c>
      <c r="D76" s="43" t="s">
        <v>149</v>
      </c>
      <c r="E76" s="39">
        <v>2</v>
      </c>
      <c r="F76" s="39">
        <v>1</v>
      </c>
      <c r="G76" s="39">
        <v>5</v>
      </c>
      <c r="H76" s="39">
        <v>5</v>
      </c>
      <c r="I76" s="39">
        <v>1</v>
      </c>
      <c r="J76" s="38">
        <v>3</v>
      </c>
      <c r="K76" s="45">
        <v>800</v>
      </c>
      <c r="L76" s="42">
        <f t="shared" si="10"/>
        <v>2400</v>
      </c>
      <c r="M76" s="42">
        <v>0</v>
      </c>
      <c r="N76" s="42">
        <f t="shared" si="9"/>
        <v>0</v>
      </c>
      <c r="O76" s="42">
        <v>1</v>
      </c>
      <c r="P76" s="42">
        <f t="shared" si="7"/>
        <v>800</v>
      </c>
      <c r="Q76" s="42">
        <v>1</v>
      </c>
      <c r="R76" s="42">
        <f t="shared" si="11"/>
        <v>800</v>
      </c>
      <c r="S76" s="42">
        <v>1</v>
      </c>
      <c r="T76" s="42">
        <f t="shared" si="12"/>
        <v>800</v>
      </c>
    </row>
    <row r="77" spans="1:20" x14ac:dyDescent="0.55000000000000004">
      <c r="A77" s="35">
        <f t="shared" si="13"/>
        <v>72</v>
      </c>
      <c r="B77" s="36" t="s">
        <v>150</v>
      </c>
      <c r="C77" s="43" t="s">
        <v>79</v>
      </c>
      <c r="D77" s="43" t="s">
        <v>119</v>
      </c>
      <c r="E77" s="39">
        <v>3</v>
      </c>
      <c r="F77" s="39">
        <v>1</v>
      </c>
      <c r="G77" s="39">
        <v>4</v>
      </c>
      <c r="H77" s="39">
        <v>1</v>
      </c>
      <c r="I77" s="39">
        <v>0</v>
      </c>
      <c r="J77" s="38">
        <f t="shared" si="8"/>
        <v>1</v>
      </c>
      <c r="K77" s="45">
        <v>750</v>
      </c>
      <c r="L77" s="42">
        <f t="shared" si="10"/>
        <v>750</v>
      </c>
      <c r="M77" s="42">
        <v>0</v>
      </c>
      <c r="N77" s="42">
        <f t="shared" si="9"/>
        <v>0</v>
      </c>
      <c r="O77" s="42">
        <v>0</v>
      </c>
      <c r="P77" s="42">
        <f t="shared" si="7"/>
        <v>0</v>
      </c>
      <c r="Q77" s="42">
        <v>0</v>
      </c>
      <c r="R77" s="42">
        <f t="shared" si="11"/>
        <v>0</v>
      </c>
      <c r="S77" s="42">
        <v>1</v>
      </c>
      <c r="T77" s="42">
        <f t="shared" si="12"/>
        <v>750</v>
      </c>
    </row>
    <row r="78" spans="1:20" x14ac:dyDescent="0.55000000000000004">
      <c r="A78" s="35">
        <f t="shared" si="13"/>
        <v>73</v>
      </c>
      <c r="B78" s="36" t="s">
        <v>151</v>
      </c>
      <c r="C78" s="43" t="s">
        <v>79</v>
      </c>
      <c r="D78" s="43" t="s">
        <v>112</v>
      </c>
      <c r="E78" s="39">
        <v>39</v>
      </c>
      <c r="F78" s="39">
        <v>0</v>
      </c>
      <c r="G78" s="39">
        <v>14</v>
      </c>
      <c r="H78" s="39">
        <v>10</v>
      </c>
      <c r="I78" s="39">
        <v>0</v>
      </c>
      <c r="J78" s="38">
        <f t="shared" si="8"/>
        <v>10</v>
      </c>
      <c r="K78" s="45">
        <v>800</v>
      </c>
      <c r="L78" s="42">
        <f t="shared" si="10"/>
        <v>8000</v>
      </c>
      <c r="M78" s="42">
        <v>2</v>
      </c>
      <c r="N78" s="42">
        <f t="shared" si="9"/>
        <v>1600</v>
      </c>
      <c r="O78" s="42">
        <v>3</v>
      </c>
      <c r="P78" s="42">
        <f t="shared" si="7"/>
        <v>2400</v>
      </c>
      <c r="Q78" s="42">
        <v>3</v>
      </c>
      <c r="R78" s="42">
        <f t="shared" si="11"/>
        <v>2400</v>
      </c>
      <c r="S78" s="42">
        <v>2</v>
      </c>
      <c r="T78" s="42">
        <f t="shared" si="12"/>
        <v>1600</v>
      </c>
    </row>
    <row r="79" spans="1:20" x14ac:dyDescent="0.55000000000000004">
      <c r="A79" s="35">
        <f t="shared" si="13"/>
        <v>74</v>
      </c>
      <c r="B79" s="36" t="s">
        <v>152</v>
      </c>
      <c r="C79" s="43" t="s">
        <v>79</v>
      </c>
      <c r="D79" s="43" t="s">
        <v>122</v>
      </c>
      <c r="E79" s="39">
        <v>6</v>
      </c>
      <c r="F79" s="39">
        <v>0</v>
      </c>
      <c r="G79" s="39">
        <v>20</v>
      </c>
      <c r="H79" s="39">
        <v>10</v>
      </c>
      <c r="I79" s="39">
        <v>0</v>
      </c>
      <c r="J79" s="38">
        <f t="shared" si="8"/>
        <v>10</v>
      </c>
      <c r="K79" s="45">
        <v>800</v>
      </c>
      <c r="L79" s="42">
        <f t="shared" si="10"/>
        <v>8000</v>
      </c>
      <c r="M79" s="42">
        <v>2</v>
      </c>
      <c r="N79" s="42">
        <f t="shared" si="9"/>
        <v>1600</v>
      </c>
      <c r="O79" s="42">
        <v>3</v>
      </c>
      <c r="P79" s="42">
        <f t="shared" si="7"/>
        <v>2400</v>
      </c>
      <c r="Q79" s="42">
        <v>3</v>
      </c>
      <c r="R79" s="42">
        <f t="shared" si="11"/>
        <v>2400</v>
      </c>
      <c r="S79" s="42">
        <v>2</v>
      </c>
      <c r="T79" s="42">
        <f t="shared" si="12"/>
        <v>1600</v>
      </c>
    </row>
    <row r="80" spans="1:20" x14ac:dyDescent="0.55000000000000004">
      <c r="A80" s="35">
        <f t="shared" si="13"/>
        <v>75</v>
      </c>
      <c r="B80" s="36" t="s">
        <v>153</v>
      </c>
      <c r="C80" s="43" t="s">
        <v>79</v>
      </c>
      <c r="D80" s="43" t="s">
        <v>154</v>
      </c>
      <c r="E80" s="39">
        <v>128</v>
      </c>
      <c r="F80" s="39">
        <v>140</v>
      </c>
      <c r="G80" s="39">
        <v>130</v>
      </c>
      <c r="H80" s="39">
        <v>150</v>
      </c>
      <c r="I80" s="39">
        <v>0</v>
      </c>
      <c r="J80" s="38">
        <f t="shared" si="8"/>
        <v>150</v>
      </c>
      <c r="K80" s="45">
        <v>900</v>
      </c>
      <c r="L80" s="42">
        <f t="shared" si="10"/>
        <v>135000</v>
      </c>
      <c r="M80" s="42">
        <v>60</v>
      </c>
      <c r="N80" s="42">
        <f t="shared" si="9"/>
        <v>54000</v>
      </c>
      <c r="O80" s="42">
        <v>40</v>
      </c>
      <c r="P80" s="42">
        <f t="shared" si="7"/>
        <v>36000</v>
      </c>
      <c r="Q80" s="42">
        <v>25</v>
      </c>
      <c r="R80" s="42">
        <f t="shared" si="11"/>
        <v>22500</v>
      </c>
      <c r="S80" s="42">
        <v>25</v>
      </c>
      <c r="T80" s="42">
        <f t="shared" si="12"/>
        <v>22500</v>
      </c>
    </row>
    <row r="81" spans="1:20" x14ac:dyDescent="0.55000000000000004">
      <c r="A81" s="35">
        <f t="shared" si="13"/>
        <v>76</v>
      </c>
      <c r="B81" s="36" t="s">
        <v>155</v>
      </c>
      <c r="C81" s="43" t="s">
        <v>79</v>
      </c>
      <c r="D81" s="43" t="s">
        <v>154</v>
      </c>
      <c r="E81" s="39">
        <v>17</v>
      </c>
      <c r="F81" s="39">
        <v>24</v>
      </c>
      <c r="G81" s="39">
        <v>33</v>
      </c>
      <c r="H81" s="39">
        <v>33</v>
      </c>
      <c r="I81" s="39">
        <v>13</v>
      </c>
      <c r="J81" s="38">
        <f t="shared" si="8"/>
        <v>20</v>
      </c>
      <c r="K81" s="45">
        <v>750</v>
      </c>
      <c r="L81" s="42">
        <f t="shared" si="10"/>
        <v>15000</v>
      </c>
      <c r="M81" s="42">
        <v>6</v>
      </c>
      <c r="N81" s="42">
        <f t="shared" si="9"/>
        <v>4500</v>
      </c>
      <c r="O81" s="42">
        <v>5</v>
      </c>
      <c r="P81" s="42">
        <f t="shared" si="7"/>
        <v>3750</v>
      </c>
      <c r="Q81" s="42">
        <v>5</v>
      </c>
      <c r="R81" s="42">
        <f t="shared" si="11"/>
        <v>3750</v>
      </c>
      <c r="S81" s="42">
        <v>4</v>
      </c>
      <c r="T81" s="42">
        <f t="shared" si="12"/>
        <v>3000</v>
      </c>
    </row>
    <row r="82" spans="1:20" x14ac:dyDescent="0.55000000000000004">
      <c r="A82" s="35">
        <f t="shared" si="13"/>
        <v>77</v>
      </c>
      <c r="B82" s="36" t="s">
        <v>156</v>
      </c>
      <c r="C82" s="43" t="s">
        <v>79</v>
      </c>
      <c r="D82" s="43" t="s">
        <v>157</v>
      </c>
      <c r="E82" s="39">
        <v>40</v>
      </c>
      <c r="F82" s="39">
        <v>60</v>
      </c>
      <c r="G82" s="39">
        <v>30</v>
      </c>
      <c r="H82" s="39">
        <v>61</v>
      </c>
      <c r="I82" s="39">
        <v>21</v>
      </c>
      <c r="J82" s="38">
        <f t="shared" si="8"/>
        <v>40</v>
      </c>
      <c r="K82" s="45">
        <v>95</v>
      </c>
      <c r="L82" s="42">
        <f t="shared" si="10"/>
        <v>3800</v>
      </c>
      <c r="M82" s="42">
        <v>20</v>
      </c>
      <c r="N82" s="42">
        <f t="shared" si="9"/>
        <v>1900</v>
      </c>
      <c r="O82" s="42">
        <v>10</v>
      </c>
      <c r="P82" s="42">
        <f t="shared" si="7"/>
        <v>950</v>
      </c>
      <c r="Q82" s="42">
        <v>5</v>
      </c>
      <c r="R82" s="42">
        <f t="shared" si="11"/>
        <v>475</v>
      </c>
      <c r="S82" s="42">
        <v>5</v>
      </c>
      <c r="T82" s="42">
        <f t="shared" si="12"/>
        <v>475</v>
      </c>
    </row>
    <row r="83" spans="1:20" x14ac:dyDescent="0.55000000000000004">
      <c r="A83" s="35">
        <f t="shared" si="13"/>
        <v>78</v>
      </c>
      <c r="B83" s="36" t="s">
        <v>158</v>
      </c>
      <c r="C83" s="43" t="s">
        <v>79</v>
      </c>
      <c r="D83" s="43" t="s">
        <v>159</v>
      </c>
      <c r="E83" s="39">
        <v>1</v>
      </c>
      <c r="F83" s="39">
        <v>1</v>
      </c>
      <c r="G83" s="39">
        <v>1</v>
      </c>
      <c r="H83" s="39">
        <v>1</v>
      </c>
      <c r="I83" s="39">
        <v>0</v>
      </c>
      <c r="J83" s="38">
        <f t="shared" si="8"/>
        <v>1</v>
      </c>
      <c r="K83" s="45">
        <v>1500</v>
      </c>
      <c r="L83" s="42">
        <f t="shared" si="10"/>
        <v>1500</v>
      </c>
      <c r="M83" s="42">
        <v>0</v>
      </c>
      <c r="N83" s="42">
        <f t="shared" si="9"/>
        <v>0</v>
      </c>
      <c r="O83" s="42">
        <v>1</v>
      </c>
      <c r="P83" s="42">
        <f t="shared" si="7"/>
        <v>1500</v>
      </c>
      <c r="Q83" s="42">
        <v>0</v>
      </c>
      <c r="R83" s="42">
        <f t="shared" si="11"/>
        <v>0</v>
      </c>
      <c r="S83" s="42">
        <v>0</v>
      </c>
      <c r="T83" s="42">
        <f t="shared" si="12"/>
        <v>0</v>
      </c>
    </row>
    <row r="84" spans="1:20" x14ac:dyDescent="0.55000000000000004">
      <c r="A84" s="35">
        <f t="shared" si="13"/>
        <v>79</v>
      </c>
      <c r="B84" s="36" t="s">
        <v>160</v>
      </c>
      <c r="C84" s="43" t="s">
        <v>79</v>
      </c>
      <c r="D84" s="43" t="s">
        <v>161</v>
      </c>
      <c r="E84" s="39">
        <v>140</v>
      </c>
      <c r="F84" s="39">
        <v>154</v>
      </c>
      <c r="G84" s="39">
        <v>152</v>
      </c>
      <c r="H84" s="39">
        <v>180</v>
      </c>
      <c r="I84" s="39">
        <v>37</v>
      </c>
      <c r="J84" s="38">
        <f t="shared" si="8"/>
        <v>143</v>
      </c>
      <c r="K84" s="45">
        <v>360</v>
      </c>
      <c r="L84" s="42">
        <f t="shared" si="10"/>
        <v>51480</v>
      </c>
      <c r="M84" s="42">
        <v>60</v>
      </c>
      <c r="N84" s="42">
        <f t="shared" si="9"/>
        <v>21600</v>
      </c>
      <c r="O84" s="42">
        <v>33</v>
      </c>
      <c r="P84" s="42">
        <f t="shared" si="7"/>
        <v>11880</v>
      </c>
      <c r="Q84" s="42">
        <v>30</v>
      </c>
      <c r="R84" s="42">
        <f t="shared" si="11"/>
        <v>10800</v>
      </c>
      <c r="S84" s="42">
        <v>20</v>
      </c>
      <c r="T84" s="42">
        <f t="shared" si="12"/>
        <v>7200</v>
      </c>
    </row>
    <row r="85" spans="1:20" x14ac:dyDescent="0.55000000000000004">
      <c r="A85" s="35">
        <f t="shared" si="13"/>
        <v>80</v>
      </c>
      <c r="B85" s="36" t="s">
        <v>162</v>
      </c>
      <c r="C85" s="43" t="s">
        <v>79</v>
      </c>
      <c r="D85" s="43" t="s">
        <v>163</v>
      </c>
      <c r="E85" s="39">
        <v>0</v>
      </c>
      <c r="F85" s="39">
        <v>12</v>
      </c>
      <c r="G85" s="39">
        <v>10</v>
      </c>
      <c r="H85" s="39">
        <v>12</v>
      </c>
      <c r="I85" s="39">
        <v>4</v>
      </c>
      <c r="J85" s="38">
        <f t="shared" si="8"/>
        <v>8</v>
      </c>
      <c r="K85" s="45">
        <v>1100</v>
      </c>
      <c r="L85" s="42">
        <f t="shared" si="10"/>
        <v>8800</v>
      </c>
      <c r="M85" s="42">
        <v>1</v>
      </c>
      <c r="N85" s="42">
        <f t="shared" si="9"/>
        <v>1100</v>
      </c>
      <c r="O85" s="42">
        <v>3</v>
      </c>
      <c r="P85" s="42">
        <f t="shared" ref="P85:P122" si="14">O85*K85</f>
        <v>3300</v>
      </c>
      <c r="Q85" s="42">
        <v>3</v>
      </c>
      <c r="R85" s="42">
        <f t="shared" si="11"/>
        <v>3300</v>
      </c>
      <c r="S85" s="42">
        <v>1</v>
      </c>
      <c r="T85" s="42">
        <f t="shared" si="12"/>
        <v>1100</v>
      </c>
    </row>
    <row r="86" spans="1:20" x14ac:dyDescent="0.55000000000000004">
      <c r="A86" s="35">
        <f t="shared" si="13"/>
        <v>81</v>
      </c>
      <c r="B86" s="36" t="s">
        <v>164</v>
      </c>
      <c r="C86" s="43" t="s">
        <v>79</v>
      </c>
      <c r="D86" s="43" t="s">
        <v>163</v>
      </c>
      <c r="E86" s="39">
        <v>0</v>
      </c>
      <c r="F86" s="39">
        <v>10</v>
      </c>
      <c r="G86" s="39">
        <v>7</v>
      </c>
      <c r="H86" s="39">
        <v>7</v>
      </c>
      <c r="I86" s="39">
        <v>1</v>
      </c>
      <c r="J86" s="38">
        <f t="shared" si="8"/>
        <v>6</v>
      </c>
      <c r="K86" s="45">
        <v>1650</v>
      </c>
      <c r="L86" s="42">
        <f t="shared" si="10"/>
        <v>9900</v>
      </c>
      <c r="M86" s="42">
        <v>2</v>
      </c>
      <c r="N86" s="42">
        <f t="shared" si="9"/>
        <v>3300</v>
      </c>
      <c r="O86" s="42">
        <v>2</v>
      </c>
      <c r="P86" s="42">
        <f t="shared" si="14"/>
        <v>3300</v>
      </c>
      <c r="Q86" s="42">
        <v>1</v>
      </c>
      <c r="R86" s="42">
        <f t="shared" si="11"/>
        <v>1650</v>
      </c>
      <c r="S86" s="42">
        <v>1</v>
      </c>
      <c r="T86" s="42">
        <f t="shared" si="12"/>
        <v>1650</v>
      </c>
    </row>
    <row r="87" spans="1:20" x14ac:dyDescent="0.55000000000000004">
      <c r="A87" s="35">
        <f t="shared" si="13"/>
        <v>82</v>
      </c>
      <c r="B87" s="36" t="s">
        <v>165</v>
      </c>
      <c r="C87" s="43" t="s">
        <v>41</v>
      </c>
      <c r="D87" s="43" t="s">
        <v>166</v>
      </c>
      <c r="E87" s="39">
        <v>0</v>
      </c>
      <c r="F87" s="39">
        <v>3</v>
      </c>
      <c r="G87" s="39">
        <v>0</v>
      </c>
      <c r="H87" s="39">
        <v>0</v>
      </c>
      <c r="I87" s="39">
        <v>0</v>
      </c>
      <c r="J87" s="38">
        <f t="shared" si="8"/>
        <v>0</v>
      </c>
      <c r="K87" s="45">
        <v>200</v>
      </c>
      <c r="L87" s="42">
        <f t="shared" si="10"/>
        <v>0</v>
      </c>
      <c r="M87" s="42">
        <v>0</v>
      </c>
      <c r="N87" s="42">
        <f t="shared" si="9"/>
        <v>0</v>
      </c>
      <c r="O87" s="42">
        <v>0</v>
      </c>
      <c r="P87" s="42">
        <f t="shared" si="14"/>
        <v>0</v>
      </c>
      <c r="Q87" s="42">
        <v>0</v>
      </c>
      <c r="R87" s="42">
        <f t="shared" si="11"/>
        <v>0</v>
      </c>
      <c r="S87" s="42">
        <f>J87/4</f>
        <v>0</v>
      </c>
      <c r="T87" s="42">
        <f t="shared" si="12"/>
        <v>0</v>
      </c>
    </row>
    <row r="88" spans="1:20" x14ac:dyDescent="0.55000000000000004">
      <c r="A88" s="35">
        <f t="shared" si="13"/>
        <v>83</v>
      </c>
      <c r="B88" s="36" t="s">
        <v>167</v>
      </c>
      <c r="C88" s="43" t="s">
        <v>79</v>
      </c>
      <c r="D88" s="43" t="s">
        <v>168</v>
      </c>
      <c r="E88" s="39">
        <v>5</v>
      </c>
      <c r="F88" s="39">
        <v>4</v>
      </c>
      <c r="G88" s="39">
        <v>4</v>
      </c>
      <c r="H88" s="39">
        <v>5</v>
      </c>
      <c r="I88" s="39">
        <v>1.85</v>
      </c>
      <c r="J88" s="38">
        <f t="shared" si="8"/>
        <v>3.15</v>
      </c>
      <c r="K88" s="45">
        <v>1200</v>
      </c>
      <c r="L88" s="42">
        <f t="shared" si="10"/>
        <v>3780</v>
      </c>
      <c r="M88" s="42">
        <v>0</v>
      </c>
      <c r="N88" s="42">
        <f t="shared" si="9"/>
        <v>0</v>
      </c>
      <c r="O88" s="42">
        <v>1</v>
      </c>
      <c r="P88" s="42">
        <f t="shared" si="14"/>
        <v>1200</v>
      </c>
      <c r="Q88" s="42">
        <v>1</v>
      </c>
      <c r="R88" s="42">
        <f t="shared" si="11"/>
        <v>1200</v>
      </c>
      <c r="S88" s="42">
        <v>1.1499999999999999</v>
      </c>
      <c r="T88" s="42">
        <f t="shared" si="12"/>
        <v>1380</v>
      </c>
    </row>
    <row r="89" spans="1:20" x14ac:dyDescent="0.55000000000000004">
      <c r="A89" s="35">
        <f t="shared" si="13"/>
        <v>84</v>
      </c>
      <c r="B89" s="36" t="s">
        <v>169</v>
      </c>
      <c r="C89" s="43" t="s">
        <v>102</v>
      </c>
      <c r="D89" s="43" t="s">
        <v>170</v>
      </c>
      <c r="E89" s="39">
        <v>4</v>
      </c>
      <c r="F89" s="45">
        <v>5</v>
      </c>
      <c r="G89" s="39">
        <v>5.3</v>
      </c>
      <c r="H89" s="39">
        <v>6</v>
      </c>
      <c r="I89" s="39">
        <v>1.84</v>
      </c>
      <c r="J89" s="38">
        <f t="shared" si="8"/>
        <v>4.16</v>
      </c>
      <c r="K89" s="45">
        <v>2800</v>
      </c>
      <c r="L89" s="42">
        <f t="shared" si="10"/>
        <v>11648</v>
      </c>
      <c r="M89" s="42">
        <v>1</v>
      </c>
      <c r="N89" s="42">
        <f t="shared" si="9"/>
        <v>2800</v>
      </c>
      <c r="O89" s="42">
        <v>1</v>
      </c>
      <c r="P89" s="42">
        <f t="shared" si="14"/>
        <v>2800</v>
      </c>
      <c r="Q89" s="42">
        <v>1.1599999999999999</v>
      </c>
      <c r="R89" s="42">
        <f t="shared" si="11"/>
        <v>3248</v>
      </c>
      <c r="S89" s="42">
        <v>1</v>
      </c>
      <c r="T89" s="42">
        <f t="shared" si="12"/>
        <v>2800</v>
      </c>
    </row>
    <row r="90" spans="1:20" x14ac:dyDescent="0.55000000000000004">
      <c r="A90" s="35">
        <f t="shared" si="13"/>
        <v>85</v>
      </c>
      <c r="B90" s="36" t="s">
        <v>171</v>
      </c>
      <c r="C90" s="43" t="s">
        <v>102</v>
      </c>
      <c r="D90" s="43" t="s">
        <v>172</v>
      </c>
      <c r="E90" s="39">
        <v>2</v>
      </c>
      <c r="F90" s="39">
        <v>6</v>
      </c>
      <c r="G90" s="39">
        <v>4</v>
      </c>
      <c r="H90" s="39">
        <v>5</v>
      </c>
      <c r="I90" s="39">
        <v>1.59</v>
      </c>
      <c r="J90" s="38">
        <f t="shared" si="8"/>
        <v>3.41</v>
      </c>
      <c r="K90" s="45">
        <v>2000</v>
      </c>
      <c r="L90" s="42">
        <f t="shared" si="10"/>
        <v>6820</v>
      </c>
      <c r="M90" s="42">
        <v>0</v>
      </c>
      <c r="N90" s="42">
        <f t="shared" si="9"/>
        <v>0</v>
      </c>
      <c r="O90" s="42">
        <v>1</v>
      </c>
      <c r="P90" s="42">
        <f t="shared" si="14"/>
        <v>2000</v>
      </c>
      <c r="Q90" s="42">
        <v>1.41</v>
      </c>
      <c r="R90" s="42">
        <f t="shared" si="11"/>
        <v>2820</v>
      </c>
      <c r="S90" s="42">
        <v>1</v>
      </c>
      <c r="T90" s="42">
        <f t="shared" si="12"/>
        <v>2000</v>
      </c>
    </row>
    <row r="91" spans="1:20" x14ac:dyDescent="0.55000000000000004">
      <c r="A91" s="35">
        <f t="shared" si="13"/>
        <v>86</v>
      </c>
      <c r="B91" s="36" t="s">
        <v>173</v>
      </c>
      <c r="C91" s="43" t="s">
        <v>102</v>
      </c>
      <c r="D91" s="43" t="s">
        <v>172</v>
      </c>
      <c r="E91" s="39">
        <v>4</v>
      </c>
      <c r="F91" s="39">
        <v>3</v>
      </c>
      <c r="G91" s="39">
        <v>4</v>
      </c>
      <c r="H91" s="39">
        <v>4</v>
      </c>
      <c r="I91" s="39">
        <v>0</v>
      </c>
      <c r="J91" s="38">
        <f t="shared" si="8"/>
        <v>4</v>
      </c>
      <c r="K91" s="45">
        <v>2000</v>
      </c>
      <c r="L91" s="42">
        <f t="shared" si="10"/>
        <v>8000</v>
      </c>
      <c r="M91" s="42">
        <v>1</v>
      </c>
      <c r="N91" s="42">
        <f t="shared" si="9"/>
        <v>2000</v>
      </c>
      <c r="O91" s="42">
        <v>1</v>
      </c>
      <c r="P91" s="42">
        <f t="shared" si="14"/>
        <v>2000</v>
      </c>
      <c r="Q91" s="42">
        <v>1</v>
      </c>
      <c r="R91" s="42">
        <f t="shared" si="11"/>
        <v>2000</v>
      </c>
      <c r="S91" s="42">
        <v>1</v>
      </c>
      <c r="T91" s="42">
        <f t="shared" si="12"/>
        <v>2000</v>
      </c>
    </row>
    <row r="92" spans="1:20" x14ac:dyDescent="0.55000000000000004">
      <c r="A92" s="35">
        <f t="shared" si="13"/>
        <v>87</v>
      </c>
      <c r="B92" s="36" t="s">
        <v>174</v>
      </c>
      <c r="C92" s="43" t="s">
        <v>102</v>
      </c>
      <c r="D92" s="43" t="s">
        <v>175</v>
      </c>
      <c r="E92" s="39">
        <v>1</v>
      </c>
      <c r="F92" s="39">
        <v>18</v>
      </c>
      <c r="G92" s="39">
        <v>10</v>
      </c>
      <c r="H92" s="39">
        <v>20</v>
      </c>
      <c r="I92" s="39">
        <v>0.35</v>
      </c>
      <c r="J92" s="38">
        <f t="shared" ref="J92:J122" si="15">H92-I92</f>
        <v>19.649999999999999</v>
      </c>
      <c r="K92" s="45">
        <v>1700</v>
      </c>
      <c r="L92" s="42">
        <f t="shared" si="10"/>
        <v>33405</v>
      </c>
      <c r="M92" s="42">
        <v>8</v>
      </c>
      <c r="N92" s="42">
        <f t="shared" si="9"/>
        <v>13600</v>
      </c>
      <c r="O92" s="42">
        <v>5</v>
      </c>
      <c r="P92" s="42">
        <f t="shared" si="14"/>
        <v>8500</v>
      </c>
      <c r="Q92" s="42">
        <v>4</v>
      </c>
      <c r="R92" s="42">
        <f t="shared" si="11"/>
        <v>6800</v>
      </c>
      <c r="S92" s="42">
        <v>2.65</v>
      </c>
      <c r="T92" s="42">
        <f t="shared" si="12"/>
        <v>4505</v>
      </c>
    </row>
    <row r="93" spans="1:20" x14ac:dyDescent="0.55000000000000004">
      <c r="A93" s="35">
        <f t="shared" si="13"/>
        <v>88</v>
      </c>
      <c r="B93" s="36" t="s">
        <v>176</v>
      </c>
      <c r="C93" s="43" t="s">
        <v>102</v>
      </c>
      <c r="D93" s="43" t="s">
        <v>177</v>
      </c>
      <c r="E93" s="39">
        <v>7</v>
      </c>
      <c r="F93" s="39">
        <v>7</v>
      </c>
      <c r="G93" s="39">
        <v>6</v>
      </c>
      <c r="H93" s="39">
        <v>8</v>
      </c>
      <c r="I93" s="39">
        <v>3</v>
      </c>
      <c r="J93" s="38">
        <f>H93-I93</f>
        <v>5</v>
      </c>
      <c r="K93" s="45">
        <v>950</v>
      </c>
      <c r="L93" s="42">
        <f t="shared" si="10"/>
        <v>4750</v>
      </c>
      <c r="M93" s="42">
        <v>2</v>
      </c>
      <c r="N93" s="42">
        <f t="shared" si="9"/>
        <v>1900</v>
      </c>
      <c r="O93" s="42">
        <v>1</v>
      </c>
      <c r="P93" s="42">
        <f t="shared" si="14"/>
        <v>950</v>
      </c>
      <c r="Q93" s="42">
        <v>1</v>
      </c>
      <c r="R93" s="42">
        <f t="shared" si="11"/>
        <v>950</v>
      </c>
      <c r="S93" s="42">
        <v>1</v>
      </c>
      <c r="T93" s="42">
        <f t="shared" si="12"/>
        <v>950</v>
      </c>
    </row>
    <row r="94" spans="1:20" x14ac:dyDescent="0.55000000000000004">
      <c r="A94" s="35">
        <f t="shared" si="13"/>
        <v>89</v>
      </c>
      <c r="B94" s="36" t="s">
        <v>178</v>
      </c>
      <c r="C94" s="43" t="s">
        <v>102</v>
      </c>
      <c r="D94" s="43" t="s">
        <v>179</v>
      </c>
      <c r="E94" s="39">
        <v>2</v>
      </c>
      <c r="F94" s="39">
        <v>1</v>
      </c>
      <c r="G94" s="39">
        <v>1</v>
      </c>
      <c r="H94" s="39">
        <v>2</v>
      </c>
      <c r="I94" s="39">
        <v>0</v>
      </c>
      <c r="J94" s="38">
        <f>H94-I94</f>
        <v>2</v>
      </c>
      <c r="K94" s="45">
        <v>280</v>
      </c>
      <c r="L94" s="42">
        <f t="shared" si="10"/>
        <v>560</v>
      </c>
      <c r="M94" s="42">
        <v>0</v>
      </c>
      <c r="N94" s="42">
        <f t="shared" si="9"/>
        <v>0</v>
      </c>
      <c r="O94" s="42">
        <v>1</v>
      </c>
      <c r="P94" s="42">
        <f t="shared" si="14"/>
        <v>280</v>
      </c>
      <c r="Q94" s="42">
        <v>0</v>
      </c>
      <c r="R94" s="42">
        <f t="shared" si="11"/>
        <v>0</v>
      </c>
      <c r="S94" s="42">
        <v>1</v>
      </c>
      <c r="T94" s="42">
        <f t="shared" si="12"/>
        <v>280</v>
      </c>
    </row>
    <row r="95" spans="1:20" x14ac:dyDescent="0.55000000000000004">
      <c r="A95" s="35">
        <f t="shared" si="13"/>
        <v>90</v>
      </c>
      <c r="B95" s="36" t="s">
        <v>180</v>
      </c>
      <c r="C95" s="43" t="s">
        <v>102</v>
      </c>
      <c r="D95" s="43" t="s">
        <v>181</v>
      </c>
      <c r="E95" s="39">
        <v>5</v>
      </c>
      <c r="F95" s="47">
        <v>11.1</v>
      </c>
      <c r="G95" s="39">
        <v>5</v>
      </c>
      <c r="H95" s="39">
        <v>6</v>
      </c>
      <c r="I95" s="39">
        <v>0.28999999999999998</v>
      </c>
      <c r="J95" s="38">
        <f t="shared" si="15"/>
        <v>5.71</v>
      </c>
      <c r="K95" s="45">
        <v>3500</v>
      </c>
      <c r="L95" s="42">
        <f t="shared" si="10"/>
        <v>19985</v>
      </c>
      <c r="M95" s="42">
        <v>2</v>
      </c>
      <c r="N95" s="42">
        <f t="shared" si="9"/>
        <v>7000</v>
      </c>
      <c r="O95" s="42">
        <v>2</v>
      </c>
      <c r="P95" s="42">
        <f t="shared" si="14"/>
        <v>7000</v>
      </c>
      <c r="Q95" s="42">
        <v>1</v>
      </c>
      <c r="R95" s="42">
        <f t="shared" si="11"/>
        <v>3500</v>
      </c>
      <c r="S95" s="42">
        <v>0.71</v>
      </c>
      <c r="T95" s="42">
        <f t="shared" si="12"/>
        <v>2485</v>
      </c>
    </row>
    <row r="96" spans="1:20" x14ac:dyDescent="0.55000000000000004">
      <c r="A96" s="35">
        <f t="shared" si="13"/>
        <v>91</v>
      </c>
      <c r="B96" s="36" t="s">
        <v>182</v>
      </c>
      <c r="C96" s="43" t="s">
        <v>102</v>
      </c>
      <c r="D96" s="43" t="s">
        <v>179</v>
      </c>
      <c r="E96" s="39">
        <v>1</v>
      </c>
      <c r="F96" s="39">
        <v>2</v>
      </c>
      <c r="G96" s="39">
        <v>2</v>
      </c>
      <c r="H96" s="39">
        <v>8</v>
      </c>
      <c r="I96" s="39">
        <v>1.41</v>
      </c>
      <c r="J96" s="38">
        <f>H96-I96</f>
        <v>6.59</v>
      </c>
      <c r="K96" s="45">
        <v>175</v>
      </c>
      <c r="L96" s="42">
        <f t="shared" si="10"/>
        <v>1153.25</v>
      </c>
      <c r="M96" s="42">
        <v>3</v>
      </c>
      <c r="N96" s="42">
        <f t="shared" si="9"/>
        <v>525</v>
      </c>
      <c r="O96" s="42">
        <v>2</v>
      </c>
      <c r="P96" s="42">
        <f t="shared" si="14"/>
        <v>350</v>
      </c>
      <c r="Q96" s="42">
        <v>1</v>
      </c>
      <c r="R96" s="42">
        <f t="shared" si="11"/>
        <v>175</v>
      </c>
      <c r="S96" s="42">
        <v>0.59</v>
      </c>
      <c r="T96" s="42">
        <f t="shared" si="12"/>
        <v>103.25</v>
      </c>
    </row>
    <row r="97" spans="1:20" x14ac:dyDescent="0.55000000000000004">
      <c r="A97" s="35">
        <f t="shared" si="13"/>
        <v>92</v>
      </c>
      <c r="B97" s="36" t="s">
        <v>183</v>
      </c>
      <c r="C97" s="43" t="s">
        <v>102</v>
      </c>
      <c r="D97" s="43" t="s">
        <v>184</v>
      </c>
      <c r="E97" s="39">
        <v>12</v>
      </c>
      <c r="F97" s="39">
        <v>18</v>
      </c>
      <c r="G97" s="39">
        <v>15</v>
      </c>
      <c r="H97" s="39">
        <v>20</v>
      </c>
      <c r="I97" s="39">
        <v>0.55000000000000004</v>
      </c>
      <c r="J97" s="38">
        <f>H97-I97</f>
        <v>19.45</v>
      </c>
      <c r="K97" s="45">
        <v>1750</v>
      </c>
      <c r="L97" s="42">
        <f t="shared" si="10"/>
        <v>34037.5</v>
      </c>
      <c r="M97" s="42">
        <v>7</v>
      </c>
      <c r="N97" s="42">
        <f t="shared" si="9"/>
        <v>12250</v>
      </c>
      <c r="O97" s="42">
        <v>4</v>
      </c>
      <c r="P97" s="42">
        <f t="shared" si="14"/>
        <v>7000</v>
      </c>
      <c r="Q97" s="42">
        <v>5</v>
      </c>
      <c r="R97" s="42">
        <f t="shared" si="11"/>
        <v>8750</v>
      </c>
      <c r="S97" s="42">
        <v>3.45</v>
      </c>
      <c r="T97" s="42">
        <f t="shared" si="12"/>
        <v>6037.5</v>
      </c>
    </row>
    <row r="98" spans="1:20" x14ac:dyDescent="0.55000000000000004">
      <c r="A98" s="35">
        <f t="shared" si="13"/>
        <v>93</v>
      </c>
      <c r="B98" s="36" t="s">
        <v>185</v>
      </c>
      <c r="C98" s="43" t="s">
        <v>79</v>
      </c>
      <c r="D98" s="43" t="s">
        <v>186</v>
      </c>
      <c r="E98" s="39">
        <v>0</v>
      </c>
      <c r="F98" s="39">
        <v>10</v>
      </c>
      <c r="G98" s="39">
        <v>0</v>
      </c>
      <c r="H98" s="39">
        <v>3</v>
      </c>
      <c r="I98" s="39">
        <v>1</v>
      </c>
      <c r="J98" s="38">
        <f>H98-I98</f>
        <v>2</v>
      </c>
      <c r="K98" s="45">
        <v>1150</v>
      </c>
      <c r="L98" s="42">
        <f t="shared" si="10"/>
        <v>2300</v>
      </c>
      <c r="M98" s="42">
        <v>1</v>
      </c>
      <c r="N98" s="42">
        <f t="shared" si="9"/>
        <v>1150</v>
      </c>
      <c r="O98" s="42">
        <v>0</v>
      </c>
      <c r="P98" s="42">
        <f t="shared" si="14"/>
        <v>0</v>
      </c>
      <c r="Q98" s="42">
        <v>1</v>
      </c>
      <c r="R98" s="42">
        <f t="shared" si="11"/>
        <v>1150</v>
      </c>
      <c r="S98" s="42">
        <v>0</v>
      </c>
      <c r="T98" s="42">
        <f t="shared" si="12"/>
        <v>0</v>
      </c>
    </row>
    <row r="99" spans="1:20" x14ac:dyDescent="0.55000000000000004">
      <c r="A99" s="35">
        <f t="shared" si="13"/>
        <v>94</v>
      </c>
      <c r="B99" s="36" t="s">
        <v>187</v>
      </c>
      <c r="C99" s="43" t="s">
        <v>79</v>
      </c>
      <c r="D99" s="43" t="s">
        <v>186</v>
      </c>
      <c r="E99" s="39">
        <v>0</v>
      </c>
      <c r="F99" s="39">
        <v>10</v>
      </c>
      <c r="G99" s="39">
        <v>0</v>
      </c>
      <c r="H99" s="39">
        <v>2</v>
      </c>
      <c r="I99" s="39">
        <v>0</v>
      </c>
      <c r="J99" s="38">
        <f t="shared" si="15"/>
        <v>2</v>
      </c>
      <c r="K99" s="45">
        <v>750</v>
      </c>
      <c r="L99" s="42">
        <f t="shared" si="10"/>
        <v>1500</v>
      </c>
      <c r="M99" s="42">
        <v>1</v>
      </c>
      <c r="N99" s="42">
        <f t="shared" si="9"/>
        <v>750</v>
      </c>
      <c r="O99" s="42">
        <v>0</v>
      </c>
      <c r="P99" s="42">
        <f t="shared" si="14"/>
        <v>0</v>
      </c>
      <c r="Q99" s="42">
        <v>1</v>
      </c>
      <c r="R99" s="42">
        <f t="shared" si="11"/>
        <v>750</v>
      </c>
      <c r="S99" s="42">
        <v>0</v>
      </c>
      <c r="T99" s="42">
        <f t="shared" si="12"/>
        <v>0</v>
      </c>
    </row>
    <row r="100" spans="1:20" x14ac:dyDescent="0.55000000000000004">
      <c r="A100" s="35">
        <f t="shared" si="13"/>
        <v>95</v>
      </c>
      <c r="B100" s="36" t="s">
        <v>188</v>
      </c>
      <c r="C100" s="43" t="s">
        <v>79</v>
      </c>
      <c r="D100" s="43" t="s">
        <v>189</v>
      </c>
      <c r="E100" s="39">
        <v>18</v>
      </c>
      <c r="F100" s="39">
        <v>15</v>
      </c>
      <c r="G100" s="39">
        <v>17</v>
      </c>
      <c r="H100" s="39">
        <v>20</v>
      </c>
      <c r="I100" s="39">
        <v>1.8</v>
      </c>
      <c r="J100" s="38">
        <f t="shared" si="15"/>
        <v>18.2</v>
      </c>
      <c r="K100" s="45">
        <v>580</v>
      </c>
      <c r="L100" s="42">
        <f t="shared" si="10"/>
        <v>10556</v>
      </c>
      <c r="M100" s="42">
        <v>6</v>
      </c>
      <c r="N100" s="42">
        <f t="shared" ref="N100:N122" si="16">M100*K100</f>
        <v>3480</v>
      </c>
      <c r="O100" s="42">
        <v>5</v>
      </c>
      <c r="P100" s="42">
        <f t="shared" si="14"/>
        <v>2900</v>
      </c>
      <c r="Q100" s="42">
        <v>5</v>
      </c>
      <c r="R100" s="42">
        <f t="shared" si="11"/>
        <v>2900</v>
      </c>
      <c r="S100" s="42">
        <v>2.2000000000000002</v>
      </c>
      <c r="T100" s="42">
        <f t="shared" si="12"/>
        <v>1276</v>
      </c>
    </row>
    <row r="101" spans="1:20" x14ac:dyDescent="0.55000000000000004">
      <c r="A101" s="35">
        <f t="shared" si="13"/>
        <v>96</v>
      </c>
      <c r="B101" s="36" t="s">
        <v>190</v>
      </c>
      <c r="C101" s="43" t="s">
        <v>41</v>
      </c>
      <c r="D101" s="43" t="s">
        <v>191</v>
      </c>
      <c r="E101" s="39">
        <v>1</v>
      </c>
      <c r="F101" s="39">
        <v>2</v>
      </c>
      <c r="G101" s="39">
        <v>2</v>
      </c>
      <c r="H101" s="39">
        <v>1</v>
      </c>
      <c r="I101" s="39">
        <v>0</v>
      </c>
      <c r="J101" s="38">
        <f>H101-I101</f>
        <v>1</v>
      </c>
      <c r="K101" s="45">
        <v>3150</v>
      </c>
      <c r="L101" s="42">
        <f t="shared" si="10"/>
        <v>3150</v>
      </c>
      <c r="M101" s="42">
        <v>0</v>
      </c>
      <c r="N101" s="42">
        <f t="shared" si="16"/>
        <v>0</v>
      </c>
      <c r="O101" s="42">
        <v>1</v>
      </c>
      <c r="P101" s="42">
        <f t="shared" si="14"/>
        <v>3150</v>
      </c>
      <c r="Q101" s="42">
        <v>0</v>
      </c>
      <c r="R101" s="42">
        <f t="shared" si="11"/>
        <v>0</v>
      </c>
      <c r="S101" s="42">
        <v>0</v>
      </c>
      <c r="T101" s="42">
        <f t="shared" si="12"/>
        <v>0</v>
      </c>
    </row>
    <row r="102" spans="1:20" x14ac:dyDescent="0.55000000000000004">
      <c r="A102" s="35">
        <f t="shared" si="13"/>
        <v>97</v>
      </c>
      <c r="B102" s="36" t="s">
        <v>192</v>
      </c>
      <c r="C102" s="43" t="s">
        <v>193</v>
      </c>
      <c r="D102" s="43" t="s">
        <v>193</v>
      </c>
      <c r="E102" s="39">
        <v>4</v>
      </c>
      <c r="F102" s="39">
        <v>4</v>
      </c>
      <c r="G102" s="39">
        <v>4</v>
      </c>
      <c r="H102" s="39">
        <v>5</v>
      </c>
      <c r="I102" s="39">
        <v>2</v>
      </c>
      <c r="J102" s="38">
        <f t="shared" si="15"/>
        <v>3</v>
      </c>
      <c r="K102" s="45">
        <v>850</v>
      </c>
      <c r="L102" s="42">
        <f t="shared" si="10"/>
        <v>2550</v>
      </c>
      <c r="M102" s="42">
        <v>0</v>
      </c>
      <c r="N102" s="42">
        <f t="shared" si="16"/>
        <v>0</v>
      </c>
      <c r="O102" s="42">
        <v>1</v>
      </c>
      <c r="P102" s="42">
        <f t="shared" si="14"/>
        <v>850</v>
      </c>
      <c r="Q102" s="42">
        <v>1</v>
      </c>
      <c r="R102" s="42">
        <f t="shared" si="11"/>
        <v>850</v>
      </c>
      <c r="S102" s="42">
        <v>1</v>
      </c>
      <c r="T102" s="42">
        <f t="shared" si="12"/>
        <v>850</v>
      </c>
    </row>
    <row r="103" spans="1:20" x14ac:dyDescent="0.55000000000000004">
      <c r="A103" s="35">
        <f t="shared" si="13"/>
        <v>98</v>
      </c>
      <c r="B103" s="36" t="s">
        <v>194</v>
      </c>
      <c r="C103" s="43" t="s">
        <v>102</v>
      </c>
      <c r="D103" s="43" t="s">
        <v>184</v>
      </c>
      <c r="E103" s="39">
        <v>14</v>
      </c>
      <c r="F103" s="39">
        <v>19</v>
      </c>
      <c r="G103" s="39">
        <v>15</v>
      </c>
      <c r="H103" s="39">
        <v>20</v>
      </c>
      <c r="I103" s="39">
        <v>2.36</v>
      </c>
      <c r="J103" s="38">
        <f t="shared" si="15"/>
        <v>17.64</v>
      </c>
      <c r="K103" s="45">
        <v>2100</v>
      </c>
      <c r="L103" s="42">
        <f t="shared" si="10"/>
        <v>37044</v>
      </c>
      <c r="M103" s="42">
        <v>7</v>
      </c>
      <c r="N103" s="42">
        <f t="shared" si="16"/>
        <v>14700</v>
      </c>
      <c r="O103" s="42">
        <v>5</v>
      </c>
      <c r="P103" s="42">
        <f t="shared" si="14"/>
        <v>10500</v>
      </c>
      <c r="Q103" s="42">
        <v>3</v>
      </c>
      <c r="R103" s="42">
        <f t="shared" si="11"/>
        <v>6300</v>
      </c>
      <c r="S103" s="42">
        <v>2.64</v>
      </c>
      <c r="T103" s="42">
        <f t="shared" si="12"/>
        <v>5544</v>
      </c>
    </row>
    <row r="104" spans="1:20" x14ac:dyDescent="0.55000000000000004">
      <c r="A104" s="35">
        <f t="shared" si="13"/>
        <v>99</v>
      </c>
      <c r="B104" s="36" t="s">
        <v>195</v>
      </c>
      <c r="C104" s="43" t="s">
        <v>102</v>
      </c>
      <c r="D104" s="43" t="s">
        <v>196</v>
      </c>
      <c r="E104" s="39">
        <v>100</v>
      </c>
      <c r="F104" s="39">
        <v>80</v>
      </c>
      <c r="G104" s="39">
        <v>80</v>
      </c>
      <c r="H104" s="39">
        <v>90</v>
      </c>
      <c r="I104" s="39">
        <v>30</v>
      </c>
      <c r="J104" s="38">
        <f t="shared" si="15"/>
        <v>60</v>
      </c>
      <c r="K104" s="45">
        <v>32</v>
      </c>
      <c r="L104" s="42">
        <f t="shared" si="10"/>
        <v>1920</v>
      </c>
      <c r="M104" s="42">
        <v>20</v>
      </c>
      <c r="N104" s="42">
        <f t="shared" si="16"/>
        <v>640</v>
      </c>
      <c r="O104" s="42">
        <v>20</v>
      </c>
      <c r="P104" s="42">
        <f t="shared" si="14"/>
        <v>640</v>
      </c>
      <c r="Q104" s="42">
        <v>10</v>
      </c>
      <c r="R104" s="42">
        <f t="shared" si="11"/>
        <v>320</v>
      </c>
      <c r="S104" s="42">
        <v>10</v>
      </c>
      <c r="T104" s="42">
        <f t="shared" si="12"/>
        <v>320</v>
      </c>
    </row>
    <row r="105" spans="1:20" x14ac:dyDescent="0.55000000000000004">
      <c r="A105" s="35">
        <f t="shared" si="13"/>
        <v>100</v>
      </c>
      <c r="B105" s="36" t="s">
        <v>197</v>
      </c>
      <c r="C105" s="43" t="s">
        <v>102</v>
      </c>
      <c r="D105" s="43" t="s">
        <v>198</v>
      </c>
      <c r="E105" s="39">
        <v>260</v>
      </c>
      <c r="F105" s="39">
        <v>200</v>
      </c>
      <c r="G105" s="39">
        <v>300</v>
      </c>
      <c r="H105" s="39">
        <v>310</v>
      </c>
      <c r="I105" s="39">
        <v>30</v>
      </c>
      <c r="J105" s="38">
        <f t="shared" si="15"/>
        <v>280</v>
      </c>
      <c r="K105" s="45">
        <v>27</v>
      </c>
      <c r="L105" s="42">
        <f t="shared" si="10"/>
        <v>7560</v>
      </c>
      <c r="M105" s="42">
        <v>100</v>
      </c>
      <c r="N105" s="42">
        <f t="shared" si="16"/>
        <v>2700</v>
      </c>
      <c r="O105" s="42">
        <v>80</v>
      </c>
      <c r="P105" s="42">
        <f t="shared" si="14"/>
        <v>2160</v>
      </c>
      <c r="Q105" s="42">
        <v>60</v>
      </c>
      <c r="R105" s="42">
        <f t="shared" si="11"/>
        <v>1620</v>
      </c>
      <c r="S105" s="42">
        <v>40</v>
      </c>
      <c r="T105" s="42">
        <f t="shared" si="12"/>
        <v>1080</v>
      </c>
    </row>
    <row r="106" spans="1:20" x14ac:dyDescent="0.55000000000000004">
      <c r="A106" s="35">
        <f t="shared" si="13"/>
        <v>101</v>
      </c>
      <c r="B106" s="36" t="s">
        <v>199</v>
      </c>
      <c r="C106" s="43" t="s">
        <v>102</v>
      </c>
      <c r="D106" s="43" t="s">
        <v>200</v>
      </c>
      <c r="E106" s="39">
        <v>13</v>
      </c>
      <c r="F106" s="39">
        <v>11</v>
      </c>
      <c r="G106" s="39">
        <v>10</v>
      </c>
      <c r="H106" s="39">
        <v>12</v>
      </c>
      <c r="I106" s="39">
        <v>3</v>
      </c>
      <c r="J106" s="38">
        <f t="shared" si="15"/>
        <v>9</v>
      </c>
      <c r="K106" s="45">
        <v>1950</v>
      </c>
      <c r="L106" s="42">
        <f t="shared" si="10"/>
        <v>17550</v>
      </c>
      <c r="M106" s="42">
        <v>3</v>
      </c>
      <c r="N106" s="42">
        <f t="shared" si="16"/>
        <v>5850</v>
      </c>
      <c r="O106" s="42">
        <v>3</v>
      </c>
      <c r="P106" s="42">
        <f t="shared" si="14"/>
        <v>5850</v>
      </c>
      <c r="Q106" s="42">
        <v>2</v>
      </c>
      <c r="R106" s="42">
        <f t="shared" si="11"/>
        <v>3900</v>
      </c>
      <c r="S106" s="42">
        <v>1</v>
      </c>
      <c r="T106" s="42">
        <f t="shared" si="12"/>
        <v>1950</v>
      </c>
    </row>
    <row r="107" spans="1:20" x14ac:dyDescent="0.55000000000000004">
      <c r="A107" s="35">
        <f t="shared" si="13"/>
        <v>102</v>
      </c>
      <c r="B107" s="36" t="s">
        <v>201</v>
      </c>
      <c r="C107" s="43" t="s">
        <v>102</v>
      </c>
      <c r="D107" s="43" t="s">
        <v>200</v>
      </c>
      <c r="E107" s="39">
        <v>2</v>
      </c>
      <c r="F107" s="39">
        <v>5</v>
      </c>
      <c r="G107" s="39">
        <v>7</v>
      </c>
      <c r="H107" s="39">
        <v>7</v>
      </c>
      <c r="I107" s="39">
        <v>0.3</v>
      </c>
      <c r="J107" s="38">
        <f t="shared" si="15"/>
        <v>6.7</v>
      </c>
      <c r="K107" s="45">
        <v>300</v>
      </c>
      <c r="L107" s="42">
        <f t="shared" si="10"/>
        <v>2010</v>
      </c>
      <c r="M107" s="42">
        <v>2</v>
      </c>
      <c r="N107" s="42">
        <f t="shared" si="16"/>
        <v>600</v>
      </c>
      <c r="O107" s="42">
        <v>2</v>
      </c>
      <c r="P107" s="42">
        <f t="shared" si="14"/>
        <v>600</v>
      </c>
      <c r="Q107" s="42">
        <v>1</v>
      </c>
      <c r="R107" s="42">
        <f t="shared" si="11"/>
        <v>300</v>
      </c>
      <c r="S107" s="42">
        <v>1.7</v>
      </c>
      <c r="T107" s="42">
        <f t="shared" si="12"/>
        <v>510</v>
      </c>
    </row>
    <row r="108" spans="1:20" x14ac:dyDescent="0.55000000000000004">
      <c r="A108" s="35">
        <f t="shared" si="13"/>
        <v>103</v>
      </c>
      <c r="B108" s="36" t="s">
        <v>202</v>
      </c>
      <c r="C108" s="43" t="s">
        <v>102</v>
      </c>
      <c r="D108" s="43" t="s">
        <v>203</v>
      </c>
      <c r="E108" s="39">
        <v>100</v>
      </c>
      <c r="F108" s="39">
        <v>100</v>
      </c>
      <c r="G108" s="39">
        <v>85</v>
      </c>
      <c r="H108" s="39">
        <v>120</v>
      </c>
      <c r="I108" s="39">
        <v>10.8</v>
      </c>
      <c r="J108" s="38">
        <f t="shared" si="15"/>
        <v>109.2</v>
      </c>
      <c r="K108" s="45">
        <v>179</v>
      </c>
      <c r="L108" s="42">
        <f t="shared" si="10"/>
        <v>19546.8</v>
      </c>
      <c r="M108" s="42">
        <v>50</v>
      </c>
      <c r="N108" s="42">
        <f t="shared" si="16"/>
        <v>8950</v>
      </c>
      <c r="O108" s="42">
        <v>29.2</v>
      </c>
      <c r="P108" s="42">
        <f t="shared" si="14"/>
        <v>5226.8</v>
      </c>
      <c r="Q108" s="42">
        <v>20</v>
      </c>
      <c r="R108" s="42">
        <f t="shared" si="11"/>
        <v>3580</v>
      </c>
      <c r="S108" s="42">
        <v>10</v>
      </c>
      <c r="T108" s="42">
        <f t="shared" si="12"/>
        <v>1790</v>
      </c>
    </row>
    <row r="109" spans="1:20" x14ac:dyDescent="0.55000000000000004">
      <c r="A109" s="35">
        <f t="shared" si="13"/>
        <v>104</v>
      </c>
      <c r="B109" s="36" t="s">
        <v>204</v>
      </c>
      <c r="C109" s="43" t="s">
        <v>102</v>
      </c>
      <c r="D109" s="43" t="s">
        <v>205</v>
      </c>
      <c r="E109" s="39">
        <v>0</v>
      </c>
      <c r="F109" s="39">
        <v>1</v>
      </c>
      <c r="G109" s="39">
        <v>7</v>
      </c>
      <c r="H109" s="39">
        <v>7</v>
      </c>
      <c r="I109" s="39">
        <v>2</v>
      </c>
      <c r="J109" s="38">
        <f t="shared" si="15"/>
        <v>5</v>
      </c>
      <c r="K109" s="45">
        <v>550</v>
      </c>
      <c r="L109" s="42">
        <f t="shared" si="10"/>
        <v>2750</v>
      </c>
      <c r="M109" s="42">
        <v>2</v>
      </c>
      <c r="N109" s="42">
        <f t="shared" si="16"/>
        <v>1100</v>
      </c>
      <c r="O109" s="42">
        <v>1</v>
      </c>
      <c r="P109" s="42">
        <f t="shared" si="14"/>
        <v>550</v>
      </c>
      <c r="Q109" s="42">
        <v>1</v>
      </c>
      <c r="R109" s="42">
        <f t="shared" si="11"/>
        <v>550</v>
      </c>
      <c r="S109" s="42">
        <v>1</v>
      </c>
      <c r="T109" s="42">
        <f t="shared" si="12"/>
        <v>550</v>
      </c>
    </row>
    <row r="110" spans="1:20" x14ac:dyDescent="0.55000000000000004">
      <c r="A110" s="35">
        <f t="shared" si="13"/>
        <v>105</v>
      </c>
      <c r="B110" s="36" t="s">
        <v>206</v>
      </c>
      <c r="C110" s="43" t="s">
        <v>102</v>
      </c>
      <c r="D110" s="43" t="s">
        <v>207</v>
      </c>
      <c r="E110" s="39">
        <v>0</v>
      </c>
      <c r="F110" s="39">
        <v>8</v>
      </c>
      <c r="G110" s="39">
        <v>11</v>
      </c>
      <c r="H110" s="39">
        <v>11</v>
      </c>
      <c r="I110" s="39">
        <v>4</v>
      </c>
      <c r="J110" s="38">
        <f t="shared" si="15"/>
        <v>7</v>
      </c>
      <c r="K110" s="45">
        <v>550</v>
      </c>
      <c r="L110" s="42">
        <f t="shared" si="10"/>
        <v>3850</v>
      </c>
      <c r="M110" s="42">
        <v>2</v>
      </c>
      <c r="N110" s="42">
        <f t="shared" si="16"/>
        <v>1100</v>
      </c>
      <c r="O110" s="42">
        <v>3</v>
      </c>
      <c r="P110" s="42">
        <f t="shared" si="14"/>
        <v>1650</v>
      </c>
      <c r="Q110" s="42">
        <v>1</v>
      </c>
      <c r="R110" s="42">
        <f t="shared" si="11"/>
        <v>550</v>
      </c>
      <c r="S110" s="42">
        <v>1</v>
      </c>
      <c r="T110" s="42">
        <f t="shared" si="12"/>
        <v>550</v>
      </c>
    </row>
    <row r="111" spans="1:20" x14ac:dyDescent="0.55000000000000004">
      <c r="A111" s="35">
        <f t="shared" si="13"/>
        <v>106</v>
      </c>
      <c r="B111" s="36" t="s">
        <v>208</v>
      </c>
      <c r="C111" s="43" t="s">
        <v>79</v>
      </c>
      <c r="D111" s="43" t="s">
        <v>209</v>
      </c>
      <c r="E111" s="39">
        <v>15</v>
      </c>
      <c r="F111" s="39">
        <v>2</v>
      </c>
      <c r="G111" s="39">
        <v>0</v>
      </c>
      <c r="H111" s="39">
        <v>0</v>
      </c>
      <c r="I111" s="39">
        <v>0</v>
      </c>
      <c r="J111" s="38">
        <f t="shared" si="15"/>
        <v>0</v>
      </c>
      <c r="K111" s="45">
        <v>350</v>
      </c>
      <c r="L111" s="42">
        <f t="shared" si="10"/>
        <v>0</v>
      </c>
      <c r="M111" s="42">
        <f>J111/4</f>
        <v>0</v>
      </c>
      <c r="N111" s="42">
        <f t="shared" si="16"/>
        <v>0</v>
      </c>
      <c r="O111" s="42">
        <f>J111/4</f>
        <v>0</v>
      </c>
      <c r="P111" s="42">
        <f t="shared" si="14"/>
        <v>0</v>
      </c>
      <c r="Q111" s="42">
        <f>J111/4</f>
        <v>0</v>
      </c>
      <c r="R111" s="42">
        <f t="shared" si="11"/>
        <v>0</v>
      </c>
      <c r="S111" s="42">
        <f>J111/4</f>
        <v>0</v>
      </c>
      <c r="T111" s="42">
        <f t="shared" si="12"/>
        <v>0</v>
      </c>
    </row>
    <row r="112" spans="1:20" x14ac:dyDescent="0.55000000000000004">
      <c r="A112" s="35">
        <f t="shared" si="13"/>
        <v>107</v>
      </c>
      <c r="B112" s="36" t="s">
        <v>210</v>
      </c>
      <c r="C112" s="43" t="s">
        <v>102</v>
      </c>
      <c r="D112" s="43" t="s">
        <v>211</v>
      </c>
      <c r="E112" s="39">
        <v>13</v>
      </c>
      <c r="F112" s="39">
        <v>9</v>
      </c>
      <c r="G112" s="39">
        <v>8</v>
      </c>
      <c r="H112" s="39">
        <v>13</v>
      </c>
      <c r="I112" s="39">
        <v>4</v>
      </c>
      <c r="J112" s="38">
        <f t="shared" si="15"/>
        <v>9</v>
      </c>
      <c r="K112" s="45">
        <v>3000</v>
      </c>
      <c r="L112" s="42">
        <f t="shared" si="10"/>
        <v>27000</v>
      </c>
      <c r="M112" s="42">
        <v>4</v>
      </c>
      <c r="N112" s="42">
        <f t="shared" si="16"/>
        <v>12000</v>
      </c>
      <c r="O112" s="42">
        <v>2</v>
      </c>
      <c r="P112" s="42">
        <f t="shared" si="14"/>
        <v>6000</v>
      </c>
      <c r="Q112" s="42">
        <v>2</v>
      </c>
      <c r="R112" s="42">
        <f t="shared" si="11"/>
        <v>6000</v>
      </c>
      <c r="S112" s="42">
        <v>1</v>
      </c>
      <c r="T112" s="42">
        <f t="shared" si="12"/>
        <v>3000</v>
      </c>
    </row>
    <row r="113" spans="1:20" x14ac:dyDescent="0.55000000000000004">
      <c r="A113" s="35">
        <f t="shared" si="13"/>
        <v>108</v>
      </c>
      <c r="B113" s="36" t="s">
        <v>212</v>
      </c>
      <c r="C113" s="43" t="s">
        <v>102</v>
      </c>
      <c r="D113" s="43" t="s">
        <v>172</v>
      </c>
      <c r="E113" s="39">
        <v>4</v>
      </c>
      <c r="F113" s="39">
        <v>14</v>
      </c>
      <c r="G113" s="39">
        <v>11</v>
      </c>
      <c r="H113" s="39">
        <v>13</v>
      </c>
      <c r="I113" s="39">
        <v>3.5</v>
      </c>
      <c r="J113" s="38">
        <f t="shared" si="15"/>
        <v>9.5</v>
      </c>
      <c r="K113" s="45">
        <v>2900</v>
      </c>
      <c r="L113" s="42">
        <f t="shared" si="10"/>
        <v>27550</v>
      </c>
      <c r="M113" s="42">
        <v>4</v>
      </c>
      <c r="N113" s="42">
        <f t="shared" si="16"/>
        <v>11600</v>
      </c>
      <c r="O113" s="42">
        <v>3</v>
      </c>
      <c r="P113" s="42">
        <f t="shared" si="14"/>
        <v>8700</v>
      </c>
      <c r="Q113" s="42">
        <v>2</v>
      </c>
      <c r="R113" s="42">
        <f t="shared" si="11"/>
        <v>5800</v>
      </c>
      <c r="S113" s="42">
        <v>0.5</v>
      </c>
      <c r="T113" s="42">
        <f t="shared" si="12"/>
        <v>1450</v>
      </c>
    </row>
    <row r="114" spans="1:20" x14ac:dyDescent="0.55000000000000004">
      <c r="A114" s="35">
        <f t="shared" si="13"/>
        <v>109</v>
      </c>
      <c r="B114" s="36" t="s">
        <v>213</v>
      </c>
      <c r="C114" s="43" t="s">
        <v>41</v>
      </c>
      <c r="D114" s="43" t="s">
        <v>166</v>
      </c>
      <c r="E114" s="39">
        <v>0</v>
      </c>
      <c r="F114" s="39">
        <v>17</v>
      </c>
      <c r="G114" s="39">
        <v>16</v>
      </c>
      <c r="H114" s="39">
        <v>17</v>
      </c>
      <c r="I114" s="39">
        <v>1</v>
      </c>
      <c r="J114" s="38">
        <f t="shared" si="15"/>
        <v>16</v>
      </c>
      <c r="K114" s="45">
        <v>1300</v>
      </c>
      <c r="L114" s="42">
        <f t="shared" si="10"/>
        <v>20800</v>
      </c>
      <c r="M114" s="42">
        <v>6</v>
      </c>
      <c r="N114" s="42">
        <f t="shared" si="16"/>
        <v>7800</v>
      </c>
      <c r="O114" s="42">
        <v>4</v>
      </c>
      <c r="P114" s="42">
        <f t="shared" si="14"/>
        <v>5200</v>
      </c>
      <c r="Q114" s="42">
        <v>3</v>
      </c>
      <c r="R114" s="42">
        <f t="shared" si="11"/>
        <v>3900</v>
      </c>
      <c r="S114" s="42">
        <v>3</v>
      </c>
      <c r="T114" s="42">
        <f t="shared" si="12"/>
        <v>3900</v>
      </c>
    </row>
    <row r="115" spans="1:20" x14ac:dyDescent="0.55000000000000004">
      <c r="A115" s="35">
        <f t="shared" si="13"/>
        <v>110</v>
      </c>
      <c r="B115" s="36" t="s">
        <v>214</v>
      </c>
      <c r="C115" s="43" t="s">
        <v>215</v>
      </c>
      <c r="D115" s="43" t="s">
        <v>216</v>
      </c>
      <c r="E115" s="39">
        <v>1</v>
      </c>
      <c r="F115" s="39">
        <v>1</v>
      </c>
      <c r="G115" s="39">
        <v>1</v>
      </c>
      <c r="H115" s="39">
        <v>2</v>
      </c>
      <c r="I115" s="39">
        <v>0</v>
      </c>
      <c r="J115" s="38">
        <f t="shared" si="15"/>
        <v>2</v>
      </c>
      <c r="K115" s="45">
        <v>1200</v>
      </c>
      <c r="L115" s="42">
        <f t="shared" si="10"/>
        <v>2400</v>
      </c>
      <c r="M115" s="42">
        <v>1</v>
      </c>
      <c r="N115" s="42">
        <f t="shared" si="16"/>
        <v>1200</v>
      </c>
      <c r="O115" s="42">
        <v>0</v>
      </c>
      <c r="P115" s="42">
        <f t="shared" si="14"/>
        <v>0</v>
      </c>
      <c r="Q115" s="42">
        <v>1</v>
      </c>
      <c r="R115" s="42">
        <f t="shared" si="11"/>
        <v>1200</v>
      </c>
      <c r="S115" s="42">
        <v>0</v>
      </c>
      <c r="T115" s="42">
        <f t="shared" si="12"/>
        <v>0</v>
      </c>
    </row>
    <row r="116" spans="1:20" x14ac:dyDescent="0.55000000000000004">
      <c r="A116" s="35">
        <f t="shared" si="13"/>
        <v>111</v>
      </c>
      <c r="B116" s="36" t="s">
        <v>217</v>
      </c>
      <c r="C116" s="43" t="s">
        <v>215</v>
      </c>
      <c r="D116" s="43" t="s">
        <v>218</v>
      </c>
      <c r="E116" s="39">
        <v>2</v>
      </c>
      <c r="F116" s="39">
        <v>1</v>
      </c>
      <c r="G116" s="39">
        <v>1</v>
      </c>
      <c r="H116" s="39">
        <v>1</v>
      </c>
      <c r="I116" s="39">
        <v>0</v>
      </c>
      <c r="J116" s="38">
        <f t="shared" si="15"/>
        <v>1</v>
      </c>
      <c r="K116" s="45">
        <v>150</v>
      </c>
      <c r="L116" s="42">
        <f t="shared" si="10"/>
        <v>150</v>
      </c>
      <c r="M116" s="42">
        <v>0</v>
      </c>
      <c r="N116" s="42">
        <f t="shared" si="16"/>
        <v>0</v>
      </c>
      <c r="O116" s="42">
        <v>0</v>
      </c>
      <c r="P116" s="42">
        <f t="shared" si="14"/>
        <v>0</v>
      </c>
      <c r="Q116" s="42">
        <v>1</v>
      </c>
      <c r="R116" s="42">
        <f t="shared" si="11"/>
        <v>150</v>
      </c>
      <c r="S116" s="42">
        <v>0</v>
      </c>
      <c r="T116" s="42">
        <f t="shared" si="12"/>
        <v>0</v>
      </c>
    </row>
    <row r="117" spans="1:20" x14ac:dyDescent="0.55000000000000004">
      <c r="A117" s="35">
        <f t="shared" si="13"/>
        <v>112</v>
      </c>
      <c r="B117" s="36" t="s">
        <v>219</v>
      </c>
      <c r="C117" s="43" t="s">
        <v>79</v>
      </c>
      <c r="D117" s="43" t="s">
        <v>168</v>
      </c>
      <c r="E117" s="39">
        <v>1</v>
      </c>
      <c r="F117" s="39">
        <v>0</v>
      </c>
      <c r="G117" s="39">
        <v>0</v>
      </c>
      <c r="H117" s="39">
        <v>5</v>
      </c>
      <c r="I117" s="39">
        <v>0</v>
      </c>
      <c r="J117" s="38">
        <f t="shared" si="15"/>
        <v>5</v>
      </c>
      <c r="K117" s="45">
        <v>850</v>
      </c>
      <c r="L117" s="42">
        <f t="shared" si="10"/>
        <v>4250</v>
      </c>
      <c r="M117" s="42">
        <v>2</v>
      </c>
      <c r="N117" s="42">
        <f t="shared" si="16"/>
        <v>1700</v>
      </c>
      <c r="O117" s="42">
        <v>1</v>
      </c>
      <c r="P117" s="42">
        <f t="shared" si="14"/>
        <v>850</v>
      </c>
      <c r="Q117" s="42">
        <v>1</v>
      </c>
      <c r="R117" s="42">
        <f t="shared" si="11"/>
        <v>850</v>
      </c>
      <c r="S117" s="42">
        <v>1</v>
      </c>
      <c r="T117" s="42">
        <f t="shared" si="12"/>
        <v>850</v>
      </c>
    </row>
    <row r="118" spans="1:20" x14ac:dyDescent="0.55000000000000004">
      <c r="A118" s="35">
        <f t="shared" si="13"/>
        <v>113</v>
      </c>
      <c r="B118" s="36" t="s">
        <v>220</v>
      </c>
      <c r="C118" s="43" t="s">
        <v>221</v>
      </c>
      <c r="D118" s="43" t="s">
        <v>222</v>
      </c>
      <c r="E118" s="39">
        <v>1</v>
      </c>
      <c r="F118" s="39">
        <v>0</v>
      </c>
      <c r="G118" s="39">
        <v>1</v>
      </c>
      <c r="H118" s="39">
        <v>1</v>
      </c>
      <c r="I118" s="39">
        <v>0</v>
      </c>
      <c r="J118" s="38">
        <f t="shared" si="15"/>
        <v>1</v>
      </c>
      <c r="K118" s="45">
        <v>150</v>
      </c>
      <c r="L118" s="42">
        <f t="shared" si="10"/>
        <v>150</v>
      </c>
      <c r="M118" s="42">
        <v>1</v>
      </c>
      <c r="N118" s="42">
        <f t="shared" si="16"/>
        <v>150</v>
      </c>
      <c r="O118" s="42">
        <v>0</v>
      </c>
      <c r="P118" s="42">
        <f t="shared" si="14"/>
        <v>0</v>
      </c>
      <c r="Q118" s="42">
        <v>0</v>
      </c>
      <c r="R118" s="42">
        <f t="shared" si="11"/>
        <v>0</v>
      </c>
      <c r="S118" s="42">
        <v>0</v>
      </c>
      <c r="T118" s="42">
        <f t="shared" si="12"/>
        <v>0</v>
      </c>
    </row>
    <row r="119" spans="1:20" x14ac:dyDescent="0.55000000000000004">
      <c r="A119" s="35">
        <f t="shared" si="13"/>
        <v>114</v>
      </c>
      <c r="B119" s="36" t="s">
        <v>223</v>
      </c>
      <c r="C119" s="43" t="s">
        <v>221</v>
      </c>
      <c r="D119" s="43" t="s">
        <v>224</v>
      </c>
      <c r="E119" s="39">
        <v>1</v>
      </c>
      <c r="F119" s="39">
        <v>1</v>
      </c>
      <c r="G119" s="39">
        <v>1</v>
      </c>
      <c r="H119" s="39">
        <v>1</v>
      </c>
      <c r="I119" s="39">
        <v>0</v>
      </c>
      <c r="J119" s="38">
        <f t="shared" si="15"/>
        <v>1</v>
      </c>
      <c r="K119" s="45">
        <v>2500</v>
      </c>
      <c r="L119" s="42">
        <f t="shared" si="10"/>
        <v>2500</v>
      </c>
      <c r="M119" s="42">
        <v>1</v>
      </c>
      <c r="N119" s="42">
        <f t="shared" si="16"/>
        <v>2500</v>
      </c>
      <c r="O119" s="42">
        <v>0</v>
      </c>
      <c r="P119" s="42">
        <f t="shared" si="14"/>
        <v>0</v>
      </c>
      <c r="Q119" s="42">
        <v>0</v>
      </c>
      <c r="R119" s="42">
        <f t="shared" si="11"/>
        <v>0</v>
      </c>
      <c r="S119" s="42">
        <v>0</v>
      </c>
      <c r="T119" s="42">
        <f t="shared" si="12"/>
        <v>0</v>
      </c>
    </row>
    <row r="120" spans="1:20" x14ac:dyDescent="0.55000000000000004">
      <c r="A120" s="35">
        <f t="shared" si="13"/>
        <v>115</v>
      </c>
      <c r="B120" s="36" t="s">
        <v>225</v>
      </c>
      <c r="C120" s="43" t="s">
        <v>226</v>
      </c>
      <c r="D120" s="43" t="s">
        <v>227</v>
      </c>
      <c r="E120" s="39">
        <v>12</v>
      </c>
      <c r="F120" s="39">
        <v>0</v>
      </c>
      <c r="G120" s="39">
        <v>0</v>
      </c>
      <c r="H120" s="39">
        <v>0</v>
      </c>
      <c r="I120" s="39">
        <v>0</v>
      </c>
      <c r="J120" s="38">
        <f t="shared" si="15"/>
        <v>0</v>
      </c>
      <c r="K120" s="45">
        <v>50</v>
      </c>
      <c r="L120" s="42">
        <f t="shared" si="10"/>
        <v>0</v>
      </c>
      <c r="M120" s="42">
        <f>J120/4</f>
        <v>0</v>
      </c>
      <c r="N120" s="42">
        <f t="shared" si="16"/>
        <v>0</v>
      </c>
      <c r="O120" s="42">
        <f>J120/4</f>
        <v>0</v>
      </c>
      <c r="P120" s="42">
        <f t="shared" si="14"/>
        <v>0</v>
      </c>
      <c r="Q120" s="42">
        <f>J120/4</f>
        <v>0</v>
      </c>
      <c r="R120" s="42">
        <f t="shared" si="11"/>
        <v>0</v>
      </c>
      <c r="S120" s="42">
        <f>J120/4</f>
        <v>0</v>
      </c>
      <c r="T120" s="42">
        <f t="shared" si="12"/>
        <v>0</v>
      </c>
    </row>
    <row r="121" spans="1:20" x14ac:dyDescent="0.55000000000000004">
      <c r="A121" s="35">
        <f t="shared" si="13"/>
        <v>116</v>
      </c>
      <c r="B121" s="36" t="s">
        <v>228</v>
      </c>
      <c r="C121" s="37" t="s">
        <v>229</v>
      </c>
      <c r="D121" s="37" t="s">
        <v>230</v>
      </c>
      <c r="E121" s="38">
        <v>0</v>
      </c>
      <c r="F121" s="38">
        <v>4</v>
      </c>
      <c r="G121" s="39">
        <v>2.5</v>
      </c>
      <c r="H121" s="38">
        <v>3</v>
      </c>
      <c r="I121" s="39">
        <v>0</v>
      </c>
      <c r="J121" s="38">
        <f>H121-I121</f>
        <v>3</v>
      </c>
      <c r="K121" s="41">
        <v>8700</v>
      </c>
      <c r="L121" s="42">
        <f t="shared" si="10"/>
        <v>26100</v>
      </c>
      <c r="M121" s="42">
        <v>1</v>
      </c>
      <c r="N121" s="42">
        <f t="shared" si="16"/>
        <v>8700</v>
      </c>
      <c r="O121" s="42">
        <v>1</v>
      </c>
      <c r="P121" s="42">
        <f t="shared" si="14"/>
        <v>8700</v>
      </c>
      <c r="Q121" s="42">
        <v>1</v>
      </c>
      <c r="R121" s="42">
        <f t="shared" si="11"/>
        <v>8700</v>
      </c>
      <c r="S121" s="42">
        <v>0</v>
      </c>
      <c r="T121" s="42">
        <f t="shared" si="12"/>
        <v>0</v>
      </c>
    </row>
    <row r="122" spans="1:20" x14ac:dyDescent="0.55000000000000004">
      <c r="A122" s="35">
        <f t="shared" si="13"/>
        <v>117</v>
      </c>
      <c r="B122" s="36" t="s">
        <v>231</v>
      </c>
      <c r="C122" s="37" t="s">
        <v>229</v>
      </c>
      <c r="D122" s="37" t="s">
        <v>230</v>
      </c>
      <c r="E122" s="38">
        <v>0</v>
      </c>
      <c r="F122" s="38">
        <v>2</v>
      </c>
      <c r="G122" s="38">
        <v>5</v>
      </c>
      <c r="H122" s="38">
        <v>8</v>
      </c>
      <c r="I122" s="39">
        <v>0</v>
      </c>
      <c r="J122" s="38">
        <f t="shared" si="15"/>
        <v>8</v>
      </c>
      <c r="K122" s="41">
        <v>8700</v>
      </c>
      <c r="L122" s="42">
        <f t="shared" si="10"/>
        <v>69600</v>
      </c>
      <c r="M122" s="42">
        <v>3</v>
      </c>
      <c r="N122" s="42">
        <f t="shared" si="16"/>
        <v>26100</v>
      </c>
      <c r="O122" s="42">
        <v>2</v>
      </c>
      <c r="P122" s="42">
        <f t="shared" si="14"/>
        <v>17400</v>
      </c>
      <c r="Q122" s="42">
        <v>1</v>
      </c>
      <c r="R122" s="42">
        <f t="shared" si="11"/>
        <v>8700</v>
      </c>
      <c r="S122" s="42">
        <v>2</v>
      </c>
      <c r="T122" s="42">
        <f t="shared" si="12"/>
        <v>17400</v>
      </c>
    </row>
    <row r="123" spans="1:20" x14ac:dyDescent="0.55000000000000004">
      <c r="A123" s="17"/>
      <c r="B123" s="17"/>
      <c r="C123" s="17"/>
      <c r="D123" s="17"/>
      <c r="E123" s="17"/>
      <c r="F123" s="17"/>
      <c r="G123" s="17"/>
      <c r="H123" s="17"/>
      <c r="I123" s="17"/>
      <c r="J123" s="49">
        <f>COUNT(J6:J122)</f>
        <v>117</v>
      </c>
      <c r="K123" s="49"/>
      <c r="L123" s="50">
        <f>SUM(L6:L122)</f>
        <v>4819983.6499999994</v>
      </c>
      <c r="M123" s="14">
        <f>COUNT(M6:M122)</f>
        <v>117</v>
      </c>
      <c r="N123" s="48">
        <f>SUM(N6:N122)</f>
        <v>1827343.2</v>
      </c>
      <c r="O123" s="14">
        <f>COUNT(O6:O122)</f>
        <v>117</v>
      </c>
      <c r="P123" s="48">
        <f>SUM(P6:P122)</f>
        <v>1268147.9000000001</v>
      </c>
      <c r="Q123" s="48">
        <f>COUNT(Q6:Q122)</f>
        <v>117</v>
      </c>
      <c r="R123" s="48">
        <f>SUM(R6:R122)</f>
        <v>1002969.1000000001</v>
      </c>
      <c r="S123" s="48">
        <f>COUNT(S6:S122)</f>
        <v>117</v>
      </c>
      <c r="T123" s="48">
        <f>SUM(T6:T122)</f>
        <v>721523.45</v>
      </c>
    </row>
  </sheetData>
  <mergeCells count="19">
    <mergeCell ref="H4:H5"/>
    <mergeCell ref="C1:L1"/>
    <mergeCell ref="M1:T1"/>
    <mergeCell ref="C2:L2"/>
    <mergeCell ref="M2:T2"/>
    <mergeCell ref="C3:L3"/>
    <mergeCell ref="M3:T3"/>
    <mergeCell ref="S4:T4"/>
    <mergeCell ref="I4:I5"/>
    <mergeCell ref="J4:J5"/>
    <mergeCell ref="K4:K5"/>
    <mergeCell ref="M4:N4"/>
    <mergeCell ref="O4:P4"/>
    <mergeCell ref="Q4:R4"/>
    <mergeCell ref="A4:A5"/>
    <mergeCell ref="B4:B5"/>
    <mergeCell ref="C4:C5"/>
    <mergeCell ref="D4:D5"/>
    <mergeCell ref="E4:G4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164"/>
  <sheetViews>
    <sheetView topLeftCell="H160" workbookViewId="0">
      <selection activeCell="G8" sqref="G8"/>
    </sheetView>
  </sheetViews>
  <sheetFormatPr defaultColWidth="9" defaultRowHeight="14.25" x14ac:dyDescent="0.2"/>
  <cols>
    <col min="1" max="1" width="4.875" style="15" bestFit="1" customWidth="1"/>
    <col min="2" max="2" width="37.75" style="15" customWidth="1"/>
    <col min="3" max="3" width="8.875" style="15" bestFit="1" customWidth="1"/>
    <col min="4" max="4" width="9" style="15"/>
    <col min="5" max="5" width="12.125" style="15" customWidth="1"/>
    <col min="6" max="6" width="11" style="15" customWidth="1"/>
    <col min="7" max="7" width="11.375" style="15" customWidth="1"/>
    <col min="8" max="8" width="10" style="15" customWidth="1"/>
    <col min="9" max="9" width="9" style="15"/>
    <col min="10" max="10" width="10.75" style="15" customWidth="1"/>
    <col min="11" max="11" width="9" style="15"/>
    <col min="12" max="12" width="11.375" style="15" customWidth="1"/>
    <col min="13" max="13" width="9.75" style="15" customWidth="1"/>
    <col min="14" max="14" width="11.875" style="15" customWidth="1"/>
    <col min="15" max="15" width="9.75" style="15" customWidth="1"/>
    <col min="16" max="16" width="11.875" style="15" customWidth="1"/>
    <col min="17" max="17" width="9.75" style="15" customWidth="1"/>
    <col min="18" max="20" width="11.875" style="15" customWidth="1"/>
    <col min="21" max="21" width="9.625" style="15" customWidth="1"/>
    <col min="22" max="22" width="13.75" style="15" customWidth="1"/>
    <col min="23" max="16384" width="9" style="15"/>
  </cols>
  <sheetData>
    <row r="1" spans="1:22" ht="24" x14ac:dyDescent="0.55000000000000004">
      <c r="A1" s="16"/>
      <c r="B1" s="2"/>
      <c r="C1" s="209" t="s">
        <v>29</v>
      </c>
      <c r="D1" s="209"/>
      <c r="E1" s="209"/>
      <c r="F1" s="209"/>
      <c r="G1" s="209"/>
      <c r="H1" s="209"/>
      <c r="I1" s="209"/>
      <c r="J1" s="209"/>
      <c r="K1" s="209"/>
      <c r="L1" s="209"/>
      <c r="M1" s="209" t="str">
        <f>C1</f>
        <v>แผนปฏิบัติการจัดซื้อเวชภัณฑ์ ประเภทวัสดุทันตกรรม  (เงินบำรุง)</v>
      </c>
      <c r="N1" s="209"/>
      <c r="O1" s="209"/>
      <c r="P1" s="209"/>
      <c r="Q1" s="209"/>
      <c r="R1" s="209"/>
      <c r="S1" s="209"/>
      <c r="T1" s="209"/>
    </row>
    <row r="2" spans="1:22" ht="24" x14ac:dyDescent="0.55000000000000004">
      <c r="A2" s="16"/>
      <c r="B2" s="2"/>
      <c r="C2" s="209" t="s">
        <v>232</v>
      </c>
      <c r="D2" s="209"/>
      <c r="E2" s="209"/>
      <c r="F2" s="209"/>
      <c r="G2" s="209"/>
      <c r="H2" s="209"/>
      <c r="I2" s="209"/>
      <c r="J2" s="209"/>
      <c r="K2" s="209"/>
      <c r="L2" s="209"/>
      <c r="M2" s="209" t="str">
        <f>C2</f>
        <v>โรงพยาบาล โรงพยาบาลรัตภูมิ จังหวัดสงขลา</v>
      </c>
      <c r="N2" s="209"/>
      <c r="O2" s="209"/>
      <c r="P2" s="209"/>
      <c r="Q2" s="209"/>
      <c r="R2" s="209"/>
      <c r="S2" s="209"/>
      <c r="T2" s="209"/>
    </row>
    <row r="3" spans="1:22" ht="24" x14ac:dyDescent="0.55000000000000004">
      <c r="A3" s="18"/>
      <c r="B3" s="2"/>
      <c r="C3" s="210" t="s">
        <v>34</v>
      </c>
      <c r="D3" s="210"/>
      <c r="E3" s="210"/>
      <c r="F3" s="210"/>
      <c r="G3" s="210"/>
      <c r="H3" s="210"/>
      <c r="I3" s="210"/>
      <c r="J3" s="210"/>
      <c r="K3" s="210"/>
      <c r="L3" s="210"/>
      <c r="M3" s="210" t="str">
        <f>C3</f>
        <v>ประจำปีงบประมาณ 2562</v>
      </c>
      <c r="N3" s="210"/>
      <c r="O3" s="210"/>
      <c r="P3" s="210"/>
      <c r="Q3" s="210"/>
      <c r="R3" s="210"/>
      <c r="S3" s="210"/>
      <c r="T3" s="210"/>
    </row>
    <row r="4" spans="1:22" s="21" customFormat="1" ht="21" customHeight="1" x14ac:dyDescent="0.2">
      <c r="A4" s="224" t="s">
        <v>0</v>
      </c>
      <c r="B4" s="219" t="s">
        <v>18</v>
      </c>
      <c r="C4" s="219" t="s">
        <v>19</v>
      </c>
      <c r="D4" s="219" t="s">
        <v>1</v>
      </c>
      <c r="E4" s="218" t="s">
        <v>2</v>
      </c>
      <c r="F4" s="218"/>
      <c r="G4" s="218"/>
      <c r="H4" s="221" t="s">
        <v>35</v>
      </c>
      <c r="I4" s="221" t="s">
        <v>3</v>
      </c>
      <c r="J4" s="221" t="s">
        <v>37</v>
      </c>
      <c r="K4" s="225" t="s">
        <v>4</v>
      </c>
      <c r="L4" s="29" t="s">
        <v>5</v>
      </c>
      <c r="M4" s="223" t="s">
        <v>20</v>
      </c>
      <c r="N4" s="224"/>
      <c r="O4" s="223" t="s">
        <v>21</v>
      </c>
      <c r="P4" s="224"/>
      <c r="Q4" s="223" t="s">
        <v>22</v>
      </c>
      <c r="R4" s="224"/>
      <c r="S4" s="223" t="s">
        <v>23</v>
      </c>
      <c r="T4" s="224"/>
      <c r="U4" s="218" t="s">
        <v>30</v>
      </c>
      <c r="V4" s="218"/>
    </row>
    <row r="5" spans="1:22" s="21" customFormat="1" ht="48" x14ac:dyDescent="0.2">
      <c r="A5" s="227"/>
      <c r="B5" s="220"/>
      <c r="C5" s="220"/>
      <c r="D5" s="220"/>
      <c r="E5" s="28" t="s">
        <v>6</v>
      </c>
      <c r="F5" s="28" t="s">
        <v>7</v>
      </c>
      <c r="G5" s="28" t="s">
        <v>33</v>
      </c>
      <c r="H5" s="222"/>
      <c r="I5" s="222"/>
      <c r="J5" s="222"/>
      <c r="K5" s="225"/>
      <c r="L5" s="30" t="s">
        <v>38</v>
      </c>
      <c r="M5" s="22" t="s">
        <v>24</v>
      </c>
      <c r="N5" s="26" t="s">
        <v>25</v>
      </c>
      <c r="O5" s="22" t="s">
        <v>24</v>
      </c>
      <c r="P5" s="26" t="s">
        <v>25</v>
      </c>
      <c r="Q5" s="22" t="s">
        <v>24</v>
      </c>
      <c r="R5" s="26" t="s">
        <v>25</v>
      </c>
      <c r="S5" s="22" t="s">
        <v>24</v>
      </c>
      <c r="T5" s="26" t="s">
        <v>25</v>
      </c>
      <c r="U5" s="23" t="s">
        <v>31</v>
      </c>
      <c r="V5" s="23" t="s">
        <v>32</v>
      </c>
    </row>
    <row r="6" spans="1:22" ht="24" x14ac:dyDescent="0.55000000000000004">
      <c r="A6" s="57">
        <v>1</v>
      </c>
      <c r="B6" s="54" t="s">
        <v>572</v>
      </c>
      <c r="C6" s="58" t="s">
        <v>234</v>
      </c>
      <c r="D6" s="59" t="s">
        <v>573</v>
      </c>
      <c r="E6" s="60">
        <v>80</v>
      </c>
      <c r="F6" s="61">
        <v>100</v>
      </c>
      <c r="G6" s="61">
        <v>25</v>
      </c>
      <c r="H6" s="53">
        <f>([1]รพ!H6+[1]รพ.สต.!S6)</f>
        <v>146</v>
      </c>
      <c r="I6" s="62">
        <v>61</v>
      </c>
      <c r="J6" s="61">
        <f>H6-I6</f>
        <v>85</v>
      </c>
      <c r="K6" s="63">
        <v>219.35</v>
      </c>
      <c r="L6" s="63">
        <f>J6*K6</f>
        <v>18644.75</v>
      </c>
      <c r="M6" s="64">
        <v>12</v>
      </c>
      <c r="N6" s="41">
        <f>K6*M6</f>
        <v>2632.2</v>
      </c>
      <c r="O6" s="64">
        <v>22</v>
      </c>
      <c r="P6" s="41">
        <f>K6*O6</f>
        <v>4825.7</v>
      </c>
      <c r="Q6" s="64">
        <v>25</v>
      </c>
      <c r="R6" s="41">
        <f>K6*Q6</f>
        <v>5483.75</v>
      </c>
      <c r="S6" s="64">
        <v>26</v>
      </c>
      <c r="T6" s="52">
        <f>K6*S6</f>
        <v>5703.0999999999995</v>
      </c>
      <c r="U6" s="13">
        <f>M6+O6+Q6+S6</f>
        <v>85</v>
      </c>
      <c r="V6" s="13">
        <f>N6+P6+R6+T6</f>
        <v>18644.75</v>
      </c>
    </row>
    <row r="7" spans="1:22" ht="24" x14ac:dyDescent="0.55000000000000004">
      <c r="A7" s="57">
        <v>2</v>
      </c>
      <c r="B7" s="54" t="s">
        <v>574</v>
      </c>
      <c r="C7" s="58" t="s">
        <v>234</v>
      </c>
      <c r="D7" s="59" t="s">
        <v>573</v>
      </c>
      <c r="E7" s="60">
        <v>20</v>
      </c>
      <c r="F7" s="61">
        <v>50</v>
      </c>
      <c r="G7" s="61">
        <v>13</v>
      </c>
      <c r="H7" s="53">
        <f>([1]รพ!H7+[1]รพ.สต.!S7)</f>
        <v>58</v>
      </c>
      <c r="I7" s="62">
        <v>28</v>
      </c>
      <c r="J7" s="61">
        <f>H7-I7</f>
        <v>30</v>
      </c>
      <c r="K7" s="63">
        <v>219.35</v>
      </c>
      <c r="L7" s="63">
        <f t="shared" ref="L7:L72" si="0">J7*K7</f>
        <v>6580.5</v>
      </c>
      <c r="M7" s="64">
        <v>4</v>
      </c>
      <c r="N7" s="41">
        <f>K7*M7</f>
        <v>877.4</v>
      </c>
      <c r="O7" s="64">
        <v>7</v>
      </c>
      <c r="P7" s="41">
        <f>K7*O7</f>
        <v>1535.45</v>
      </c>
      <c r="Q7" s="64">
        <v>8</v>
      </c>
      <c r="R7" s="41">
        <f>K7*Q7</f>
        <v>1754.8</v>
      </c>
      <c r="S7" s="64">
        <v>11</v>
      </c>
      <c r="T7" s="52">
        <f>K7*S7</f>
        <v>2412.85</v>
      </c>
      <c r="U7" s="13">
        <f t="shared" ref="U7:U70" si="1">M7+O7+Q7+S7</f>
        <v>30</v>
      </c>
      <c r="V7" s="13">
        <f t="shared" ref="V7:V70" si="2">N7+P7+R7+T7</f>
        <v>6580.5</v>
      </c>
    </row>
    <row r="8" spans="1:22" ht="24" x14ac:dyDescent="0.55000000000000004">
      <c r="A8" s="57">
        <v>3</v>
      </c>
      <c r="B8" s="54" t="s">
        <v>575</v>
      </c>
      <c r="C8" s="65" t="s">
        <v>576</v>
      </c>
      <c r="D8" s="59" t="s">
        <v>235</v>
      </c>
      <c r="E8" s="66">
        <v>4</v>
      </c>
      <c r="F8" s="61">
        <v>1</v>
      </c>
      <c r="G8" s="61">
        <v>0</v>
      </c>
      <c r="H8" s="62">
        <f>([1]รพ!H8)</f>
        <v>2</v>
      </c>
      <c r="I8" s="62">
        <v>0</v>
      </c>
      <c r="J8" s="61">
        <f t="shared" ref="J8:J71" si="3">H8-I8</f>
        <v>2</v>
      </c>
      <c r="K8" s="63">
        <v>1947.4</v>
      </c>
      <c r="L8" s="63">
        <f t="shared" si="0"/>
        <v>3894.8</v>
      </c>
      <c r="M8" s="64">
        <v>0</v>
      </c>
      <c r="N8" s="41">
        <f t="shared" ref="N8:N71" si="4">K8*M8</f>
        <v>0</v>
      </c>
      <c r="O8" s="64">
        <v>1</v>
      </c>
      <c r="P8" s="41">
        <f t="shared" ref="P8:P71" si="5">K8*O8</f>
        <v>1947.4</v>
      </c>
      <c r="Q8" s="64">
        <v>0</v>
      </c>
      <c r="R8" s="41">
        <f t="shared" ref="R8:R71" si="6">K8*Q8</f>
        <v>0</v>
      </c>
      <c r="S8" s="64">
        <v>1</v>
      </c>
      <c r="T8" s="52">
        <f t="shared" ref="T8:T71" si="7">K8*S8</f>
        <v>1947.4</v>
      </c>
      <c r="U8" s="13">
        <f t="shared" si="1"/>
        <v>2</v>
      </c>
      <c r="V8" s="13">
        <f t="shared" si="2"/>
        <v>3894.8</v>
      </c>
    </row>
    <row r="9" spans="1:22" ht="24" x14ac:dyDescent="0.55000000000000004">
      <c r="A9" s="57">
        <v>4</v>
      </c>
      <c r="B9" s="54" t="s">
        <v>577</v>
      </c>
      <c r="C9" s="65" t="s">
        <v>578</v>
      </c>
      <c r="D9" s="59" t="s">
        <v>573</v>
      </c>
      <c r="E9" s="60">
        <v>60</v>
      </c>
      <c r="F9" s="61">
        <v>50</v>
      </c>
      <c r="G9" s="61">
        <v>0</v>
      </c>
      <c r="H9" s="62">
        <f>([1]รพ!H9+[1]รพ.สต.!U8)</f>
        <v>58</v>
      </c>
      <c r="I9" s="62">
        <v>18</v>
      </c>
      <c r="J9" s="61">
        <f t="shared" si="3"/>
        <v>40</v>
      </c>
      <c r="K9" s="63">
        <v>580</v>
      </c>
      <c r="L9" s="63">
        <f t="shared" si="0"/>
        <v>23200</v>
      </c>
      <c r="M9" s="64">
        <v>0</v>
      </c>
      <c r="N9" s="41">
        <f t="shared" si="4"/>
        <v>0</v>
      </c>
      <c r="O9" s="64">
        <v>15</v>
      </c>
      <c r="P9" s="41">
        <f t="shared" si="5"/>
        <v>8700</v>
      </c>
      <c r="Q9" s="64">
        <v>10</v>
      </c>
      <c r="R9" s="41">
        <f t="shared" si="6"/>
        <v>5800</v>
      </c>
      <c r="S9" s="64">
        <v>15</v>
      </c>
      <c r="T9" s="52">
        <f t="shared" si="7"/>
        <v>8700</v>
      </c>
      <c r="U9" s="13">
        <f t="shared" si="1"/>
        <v>40</v>
      </c>
      <c r="V9" s="13">
        <f t="shared" si="2"/>
        <v>23200</v>
      </c>
    </row>
    <row r="10" spans="1:22" ht="24" x14ac:dyDescent="0.55000000000000004">
      <c r="A10" s="57">
        <v>5</v>
      </c>
      <c r="B10" s="54" t="s">
        <v>579</v>
      </c>
      <c r="C10" s="65" t="s">
        <v>578</v>
      </c>
      <c r="D10" s="59" t="s">
        <v>580</v>
      </c>
      <c r="E10" s="66">
        <v>150</v>
      </c>
      <c r="F10" s="61">
        <v>150</v>
      </c>
      <c r="G10" s="61">
        <v>110</v>
      </c>
      <c r="H10" s="62">
        <f>([1]รพ!H10+[1]รพ.สต.!U9)</f>
        <v>119</v>
      </c>
      <c r="I10" s="62">
        <v>15</v>
      </c>
      <c r="J10" s="61">
        <f t="shared" si="3"/>
        <v>104</v>
      </c>
      <c r="K10" s="63">
        <v>599.20000000000005</v>
      </c>
      <c r="L10" s="63">
        <f t="shared" si="0"/>
        <v>62316.800000000003</v>
      </c>
      <c r="M10" s="64">
        <v>15</v>
      </c>
      <c r="N10" s="41">
        <f t="shared" si="4"/>
        <v>8988</v>
      </c>
      <c r="O10" s="64">
        <v>25</v>
      </c>
      <c r="P10" s="41">
        <f t="shared" si="5"/>
        <v>14980.000000000002</v>
      </c>
      <c r="Q10" s="64">
        <v>30</v>
      </c>
      <c r="R10" s="41">
        <f t="shared" si="6"/>
        <v>17976</v>
      </c>
      <c r="S10" s="64">
        <v>34</v>
      </c>
      <c r="T10" s="52">
        <f t="shared" si="7"/>
        <v>20372.800000000003</v>
      </c>
      <c r="U10" s="13">
        <f t="shared" si="1"/>
        <v>104</v>
      </c>
      <c r="V10" s="13">
        <f t="shared" si="2"/>
        <v>62316.800000000003</v>
      </c>
    </row>
    <row r="11" spans="1:22" ht="24" x14ac:dyDescent="0.55000000000000004">
      <c r="A11" s="57">
        <v>6</v>
      </c>
      <c r="B11" s="67" t="s">
        <v>581</v>
      </c>
      <c r="C11" s="68" t="s">
        <v>582</v>
      </c>
      <c r="D11" s="69" t="s">
        <v>583</v>
      </c>
      <c r="E11" s="70">
        <v>3</v>
      </c>
      <c r="F11" s="70">
        <v>0</v>
      </c>
      <c r="G11" s="71">
        <v>3</v>
      </c>
      <c r="H11" s="62">
        <f>([1]รพ!H11+[1]รพ.สต.!U10)</f>
        <v>13</v>
      </c>
      <c r="I11" s="62">
        <v>0</v>
      </c>
      <c r="J11" s="61">
        <f t="shared" si="3"/>
        <v>13</v>
      </c>
      <c r="K11" s="63">
        <v>780</v>
      </c>
      <c r="L11" s="63">
        <f t="shared" si="0"/>
        <v>10140</v>
      </c>
      <c r="M11" s="64">
        <v>3</v>
      </c>
      <c r="N11" s="41">
        <f t="shared" si="4"/>
        <v>2340</v>
      </c>
      <c r="O11" s="64">
        <v>3</v>
      </c>
      <c r="P11" s="41">
        <f t="shared" si="5"/>
        <v>2340</v>
      </c>
      <c r="Q11" s="64">
        <v>3</v>
      </c>
      <c r="R11" s="41">
        <f t="shared" si="6"/>
        <v>2340</v>
      </c>
      <c r="S11" s="64">
        <v>4</v>
      </c>
      <c r="T11" s="52">
        <f t="shared" si="7"/>
        <v>3120</v>
      </c>
      <c r="U11" s="13">
        <f t="shared" si="1"/>
        <v>13</v>
      </c>
      <c r="V11" s="13">
        <f t="shared" si="2"/>
        <v>10140</v>
      </c>
    </row>
    <row r="12" spans="1:22" ht="24" x14ac:dyDescent="0.55000000000000004">
      <c r="A12" s="57">
        <v>7</v>
      </c>
      <c r="B12" s="54" t="s">
        <v>584</v>
      </c>
      <c r="C12" s="58"/>
      <c r="D12" s="59" t="s">
        <v>518</v>
      </c>
      <c r="E12" s="66">
        <v>15</v>
      </c>
      <c r="F12" s="61">
        <v>12</v>
      </c>
      <c r="G12" s="61">
        <v>0</v>
      </c>
      <c r="H12" s="62">
        <f>([1]รพ!H12+[1]รพ.สต.!U12)</f>
        <v>20</v>
      </c>
      <c r="I12" s="62">
        <v>0</v>
      </c>
      <c r="J12" s="61">
        <f t="shared" si="3"/>
        <v>20</v>
      </c>
      <c r="K12" s="63">
        <v>1680</v>
      </c>
      <c r="L12" s="63">
        <f t="shared" si="0"/>
        <v>33600</v>
      </c>
      <c r="M12" s="64">
        <v>0</v>
      </c>
      <c r="N12" s="41">
        <f t="shared" si="4"/>
        <v>0</v>
      </c>
      <c r="O12" s="64">
        <v>5</v>
      </c>
      <c r="P12" s="41">
        <f t="shared" si="5"/>
        <v>8400</v>
      </c>
      <c r="Q12" s="64">
        <v>8</v>
      </c>
      <c r="R12" s="41">
        <f t="shared" si="6"/>
        <v>13440</v>
      </c>
      <c r="S12" s="64">
        <v>7</v>
      </c>
      <c r="T12" s="52">
        <f t="shared" si="7"/>
        <v>11760</v>
      </c>
      <c r="U12" s="13">
        <f t="shared" si="1"/>
        <v>20</v>
      </c>
      <c r="V12" s="13">
        <f t="shared" si="2"/>
        <v>33600</v>
      </c>
    </row>
    <row r="13" spans="1:22" ht="24" x14ac:dyDescent="0.55000000000000004">
      <c r="A13" s="57">
        <v>8</v>
      </c>
      <c r="B13" s="54" t="s">
        <v>585</v>
      </c>
      <c r="C13" s="58"/>
      <c r="D13" s="59" t="s">
        <v>518</v>
      </c>
      <c r="E13" s="66">
        <v>0</v>
      </c>
      <c r="F13" s="61">
        <v>0</v>
      </c>
      <c r="G13" s="61">
        <v>3</v>
      </c>
      <c r="H13" s="62">
        <f>([1]รพ!H13)</f>
        <v>2</v>
      </c>
      <c r="I13" s="62">
        <v>0</v>
      </c>
      <c r="J13" s="61">
        <f t="shared" si="3"/>
        <v>2</v>
      </c>
      <c r="K13" s="63">
        <v>2550</v>
      </c>
      <c r="L13" s="63">
        <f t="shared" si="0"/>
        <v>5100</v>
      </c>
      <c r="M13" s="64">
        <v>0</v>
      </c>
      <c r="N13" s="41">
        <f t="shared" si="4"/>
        <v>0</v>
      </c>
      <c r="O13" s="64">
        <v>2</v>
      </c>
      <c r="P13" s="41">
        <f t="shared" si="5"/>
        <v>5100</v>
      </c>
      <c r="Q13" s="64">
        <v>0</v>
      </c>
      <c r="R13" s="41">
        <f t="shared" si="6"/>
        <v>0</v>
      </c>
      <c r="S13" s="64">
        <v>0</v>
      </c>
      <c r="T13" s="52">
        <f t="shared" si="7"/>
        <v>0</v>
      </c>
      <c r="U13" s="13">
        <f t="shared" si="1"/>
        <v>2</v>
      </c>
      <c r="V13" s="13">
        <f t="shared" si="2"/>
        <v>5100</v>
      </c>
    </row>
    <row r="14" spans="1:22" ht="24" x14ac:dyDescent="0.55000000000000004">
      <c r="A14" s="57">
        <v>9</v>
      </c>
      <c r="B14" s="54" t="s">
        <v>586</v>
      </c>
      <c r="C14" s="58"/>
      <c r="D14" s="59" t="s">
        <v>518</v>
      </c>
      <c r="E14" s="66">
        <v>0</v>
      </c>
      <c r="F14" s="61">
        <v>0</v>
      </c>
      <c r="G14" s="61">
        <v>2</v>
      </c>
      <c r="H14" s="62">
        <f>([1]รพ!H14)</f>
        <v>2</v>
      </c>
      <c r="I14" s="62">
        <v>0</v>
      </c>
      <c r="J14" s="61">
        <f t="shared" si="3"/>
        <v>2</v>
      </c>
      <c r="K14" s="63">
        <v>2550</v>
      </c>
      <c r="L14" s="63">
        <f t="shared" si="0"/>
        <v>5100</v>
      </c>
      <c r="M14" s="64">
        <v>0</v>
      </c>
      <c r="N14" s="41">
        <f t="shared" si="4"/>
        <v>0</v>
      </c>
      <c r="O14" s="64">
        <v>2</v>
      </c>
      <c r="P14" s="41">
        <f t="shared" si="5"/>
        <v>5100</v>
      </c>
      <c r="Q14" s="64">
        <v>0</v>
      </c>
      <c r="R14" s="41">
        <f t="shared" si="6"/>
        <v>0</v>
      </c>
      <c r="S14" s="64">
        <v>0</v>
      </c>
      <c r="T14" s="52">
        <f t="shared" si="7"/>
        <v>0</v>
      </c>
      <c r="U14" s="13">
        <f t="shared" si="1"/>
        <v>2</v>
      </c>
      <c r="V14" s="13">
        <f t="shared" si="2"/>
        <v>5100</v>
      </c>
    </row>
    <row r="15" spans="1:22" ht="24" x14ac:dyDescent="0.55000000000000004">
      <c r="A15" s="57">
        <v>10</v>
      </c>
      <c r="B15" s="54" t="s">
        <v>587</v>
      </c>
      <c r="C15" s="58"/>
      <c r="D15" s="59" t="s">
        <v>270</v>
      </c>
      <c r="E15" s="66">
        <v>0</v>
      </c>
      <c r="F15" s="61">
        <v>0</v>
      </c>
      <c r="G15" s="61">
        <v>0</v>
      </c>
      <c r="H15" s="62">
        <f>([1]รพ!H15)</f>
        <v>2</v>
      </c>
      <c r="I15" s="62">
        <v>0</v>
      </c>
      <c r="J15" s="61">
        <f t="shared" si="3"/>
        <v>2</v>
      </c>
      <c r="K15" s="63">
        <v>2850</v>
      </c>
      <c r="L15" s="63">
        <f t="shared" si="0"/>
        <v>5700</v>
      </c>
      <c r="M15" s="64">
        <v>0</v>
      </c>
      <c r="N15" s="41">
        <f t="shared" si="4"/>
        <v>0</v>
      </c>
      <c r="O15" s="64">
        <v>2</v>
      </c>
      <c r="P15" s="41">
        <f t="shared" si="5"/>
        <v>5700</v>
      </c>
      <c r="Q15" s="64">
        <v>0</v>
      </c>
      <c r="R15" s="41">
        <f t="shared" si="6"/>
        <v>0</v>
      </c>
      <c r="S15" s="64">
        <v>0</v>
      </c>
      <c r="T15" s="52">
        <f t="shared" si="7"/>
        <v>0</v>
      </c>
      <c r="U15" s="13">
        <f t="shared" si="1"/>
        <v>2</v>
      </c>
      <c r="V15" s="13">
        <f t="shared" si="2"/>
        <v>5700</v>
      </c>
    </row>
    <row r="16" spans="1:22" ht="24" x14ac:dyDescent="0.55000000000000004">
      <c r="A16" s="57">
        <v>11</v>
      </c>
      <c r="B16" s="54" t="s">
        <v>588</v>
      </c>
      <c r="C16" s="58"/>
      <c r="D16" s="59" t="s">
        <v>589</v>
      </c>
      <c r="E16" s="66">
        <v>0</v>
      </c>
      <c r="F16" s="61">
        <v>0</v>
      </c>
      <c r="G16" s="61">
        <v>4</v>
      </c>
      <c r="H16" s="62">
        <f>([1]รพ!H16)</f>
        <v>4</v>
      </c>
      <c r="I16" s="62">
        <v>0</v>
      </c>
      <c r="J16" s="61">
        <f t="shared" si="3"/>
        <v>4</v>
      </c>
      <c r="K16" s="63">
        <v>900</v>
      </c>
      <c r="L16" s="63">
        <f t="shared" si="0"/>
        <v>3600</v>
      </c>
      <c r="M16" s="64">
        <v>0</v>
      </c>
      <c r="N16" s="41">
        <f t="shared" si="4"/>
        <v>0</v>
      </c>
      <c r="O16" s="64">
        <v>4</v>
      </c>
      <c r="P16" s="41">
        <f t="shared" si="5"/>
        <v>3600</v>
      </c>
      <c r="Q16" s="64">
        <v>0</v>
      </c>
      <c r="R16" s="41">
        <f t="shared" si="6"/>
        <v>0</v>
      </c>
      <c r="S16" s="64">
        <v>0</v>
      </c>
      <c r="T16" s="52">
        <f t="shared" si="7"/>
        <v>0</v>
      </c>
      <c r="U16" s="13">
        <f t="shared" si="1"/>
        <v>4</v>
      </c>
      <c r="V16" s="13">
        <f t="shared" si="2"/>
        <v>3600</v>
      </c>
    </row>
    <row r="17" spans="1:22" ht="24" x14ac:dyDescent="0.55000000000000004">
      <c r="A17" s="57">
        <v>12</v>
      </c>
      <c r="B17" s="54" t="s">
        <v>590</v>
      </c>
      <c r="C17" s="58"/>
      <c r="D17" s="59" t="s">
        <v>589</v>
      </c>
      <c r="E17" s="66">
        <v>2</v>
      </c>
      <c r="F17" s="61">
        <v>3</v>
      </c>
      <c r="G17" s="61">
        <v>0</v>
      </c>
      <c r="H17" s="62">
        <f>([1]รพ!H17)</f>
        <v>2</v>
      </c>
      <c r="I17" s="62">
        <v>0</v>
      </c>
      <c r="J17" s="61">
        <f t="shared" si="3"/>
        <v>2</v>
      </c>
      <c r="K17" s="63">
        <v>3800</v>
      </c>
      <c r="L17" s="63">
        <f t="shared" si="0"/>
        <v>7600</v>
      </c>
      <c r="M17" s="64">
        <v>0</v>
      </c>
      <c r="N17" s="41">
        <f t="shared" si="4"/>
        <v>0</v>
      </c>
      <c r="O17" s="64">
        <v>1</v>
      </c>
      <c r="P17" s="41">
        <f t="shared" si="5"/>
        <v>3800</v>
      </c>
      <c r="Q17" s="64">
        <v>0</v>
      </c>
      <c r="R17" s="41">
        <f t="shared" si="6"/>
        <v>0</v>
      </c>
      <c r="S17" s="64">
        <v>1</v>
      </c>
      <c r="T17" s="52">
        <f t="shared" si="7"/>
        <v>3800</v>
      </c>
      <c r="U17" s="13">
        <f t="shared" si="1"/>
        <v>2</v>
      </c>
      <c r="V17" s="13">
        <f t="shared" si="2"/>
        <v>7600</v>
      </c>
    </row>
    <row r="18" spans="1:22" ht="24" x14ac:dyDescent="0.55000000000000004">
      <c r="A18" s="57">
        <v>13</v>
      </c>
      <c r="B18" s="54" t="s">
        <v>591</v>
      </c>
      <c r="C18" s="58">
        <v>500</v>
      </c>
      <c r="D18" s="59" t="s">
        <v>235</v>
      </c>
      <c r="E18" s="60">
        <v>8</v>
      </c>
      <c r="F18" s="61">
        <v>10</v>
      </c>
      <c r="G18" s="61">
        <v>1.2</v>
      </c>
      <c r="H18" s="62">
        <v>8</v>
      </c>
      <c r="I18" s="62">
        <v>4</v>
      </c>
      <c r="J18" s="61">
        <f t="shared" si="3"/>
        <v>4</v>
      </c>
      <c r="K18" s="63">
        <v>11800</v>
      </c>
      <c r="L18" s="63">
        <f t="shared" si="0"/>
        <v>47200</v>
      </c>
      <c r="M18" s="64">
        <v>0</v>
      </c>
      <c r="N18" s="41">
        <f t="shared" si="4"/>
        <v>0</v>
      </c>
      <c r="O18" s="64">
        <v>2</v>
      </c>
      <c r="P18" s="41">
        <f t="shared" si="5"/>
        <v>23600</v>
      </c>
      <c r="Q18" s="64">
        <v>2</v>
      </c>
      <c r="R18" s="41">
        <f t="shared" si="6"/>
        <v>23600</v>
      </c>
      <c r="S18" s="64">
        <v>0</v>
      </c>
      <c r="T18" s="52">
        <f t="shared" si="7"/>
        <v>0</v>
      </c>
      <c r="U18" s="13">
        <f t="shared" si="1"/>
        <v>4</v>
      </c>
      <c r="V18" s="13">
        <f t="shared" si="2"/>
        <v>47200</v>
      </c>
    </row>
    <row r="19" spans="1:22" ht="24" x14ac:dyDescent="0.55000000000000004">
      <c r="A19" s="57">
        <v>14</v>
      </c>
      <c r="B19" s="54" t="s">
        <v>592</v>
      </c>
      <c r="C19" s="58" t="s">
        <v>593</v>
      </c>
      <c r="D19" s="59" t="s">
        <v>594</v>
      </c>
      <c r="E19" s="66">
        <v>6</v>
      </c>
      <c r="F19" s="61">
        <v>6</v>
      </c>
      <c r="G19" s="61">
        <v>6</v>
      </c>
      <c r="H19" s="62">
        <f>([1]รพ!H19)</f>
        <v>6</v>
      </c>
      <c r="I19" s="62">
        <v>0</v>
      </c>
      <c r="J19" s="61">
        <f t="shared" si="3"/>
        <v>6</v>
      </c>
      <c r="K19" s="63">
        <v>535</v>
      </c>
      <c r="L19" s="63">
        <f t="shared" si="0"/>
        <v>3210</v>
      </c>
      <c r="M19" s="64">
        <v>0</v>
      </c>
      <c r="N19" s="41">
        <f t="shared" si="4"/>
        <v>0</v>
      </c>
      <c r="O19" s="64">
        <v>6</v>
      </c>
      <c r="P19" s="41">
        <f t="shared" si="5"/>
        <v>3210</v>
      </c>
      <c r="Q19" s="64">
        <v>0</v>
      </c>
      <c r="R19" s="41">
        <f t="shared" si="6"/>
        <v>0</v>
      </c>
      <c r="S19" s="64">
        <v>0</v>
      </c>
      <c r="T19" s="52">
        <f t="shared" si="7"/>
        <v>0</v>
      </c>
      <c r="U19" s="13">
        <f t="shared" si="1"/>
        <v>6</v>
      </c>
      <c r="V19" s="13">
        <f t="shared" si="2"/>
        <v>3210</v>
      </c>
    </row>
    <row r="20" spans="1:22" ht="24" x14ac:dyDescent="0.55000000000000004">
      <c r="A20" s="57">
        <v>15</v>
      </c>
      <c r="B20" s="54" t="s">
        <v>595</v>
      </c>
      <c r="C20" s="58" t="s">
        <v>593</v>
      </c>
      <c r="D20" s="59" t="s">
        <v>594</v>
      </c>
      <c r="E20" s="66">
        <v>20</v>
      </c>
      <c r="F20" s="61">
        <v>30</v>
      </c>
      <c r="G20" s="61">
        <v>25</v>
      </c>
      <c r="H20" s="62">
        <f>([1]รพ!H20+[1]รพ.สต.!U14)</f>
        <v>58</v>
      </c>
      <c r="I20" s="62">
        <v>4</v>
      </c>
      <c r="J20" s="61">
        <f t="shared" si="3"/>
        <v>54</v>
      </c>
      <c r="K20" s="63">
        <v>823.9</v>
      </c>
      <c r="L20" s="63">
        <f t="shared" si="0"/>
        <v>44490.6</v>
      </c>
      <c r="M20" s="64">
        <v>8</v>
      </c>
      <c r="N20" s="41">
        <f t="shared" si="4"/>
        <v>6591.2</v>
      </c>
      <c r="O20" s="64">
        <v>13</v>
      </c>
      <c r="P20" s="41">
        <f t="shared" si="5"/>
        <v>10710.699999999999</v>
      </c>
      <c r="Q20" s="64">
        <v>15</v>
      </c>
      <c r="R20" s="41">
        <f t="shared" si="6"/>
        <v>12358.5</v>
      </c>
      <c r="S20" s="64">
        <v>18</v>
      </c>
      <c r="T20" s="52">
        <f t="shared" si="7"/>
        <v>14830.199999999999</v>
      </c>
      <c r="U20" s="13">
        <f t="shared" si="1"/>
        <v>54</v>
      </c>
      <c r="V20" s="13">
        <f t="shared" si="2"/>
        <v>44490.6</v>
      </c>
    </row>
    <row r="21" spans="1:22" ht="24" x14ac:dyDescent="0.55000000000000004">
      <c r="A21" s="57">
        <v>16</v>
      </c>
      <c r="B21" s="54" t="s">
        <v>596</v>
      </c>
      <c r="C21" s="58" t="s">
        <v>593</v>
      </c>
      <c r="D21" s="59" t="s">
        <v>594</v>
      </c>
      <c r="E21" s="66">
        <v>3</v>
      </c>
      <c r="F21" s="61">
        <v>3</v>
      </c>
      <c r="G21" s="61">
        <v>3</v>
      </c>
      <c r="H21" s="62">
        <f>([1]รพ!H21)</f>
        <v>10</v>
      </c>
      <c r="I21" s="62">
        <v>3</v>
      </c>
      <c r="J21" s="61">
        <f t="shared" si="3"/>
        <v>7</v>
      </c>
      <c r="K21" s="63">
        <v>680</v>
      </c>
      <c r="L21" s="63">
        <f>J21*K21</f>
        <v>4760</v>
      </c>
      <c r="M21" s="64">
        <v>2</v>
      </c>
      <c r="N21" s="41">
        <f t="shared" si="4"/>
        <v>1360</v>
      </c>
      <c r="O21" s="64">
        <v>0</v>
      </c>
      <c r="P21" s="41">
        <f t="shared" si="5"/>
        <v>0</v>
      </c>
      <c r="Q21" s="64">
        <v>5</v>
      </c>
      <c r="R21" s="41">
        <f t="shared" si="6"/>
        <v>3400</v>
      </c>
      <c r="S21" s="64">
        <v>0</v>
      </c>
      <c r="T21" s="52">
        <f t="shared" si="7"/>
        <v>0</v>
      </c>
      <c r="U21" s="13">
        <f t="shared" si="1"/>
        <v>7</v>
      </c>
      <c r="V21" s="13">
        <f t="shared" si="2"/>
        <v>4760</v>
      </c>
    </row>
    <row r="22" spans="1:22" ht="24" x14ac:dyDescent="0.55000000000000004">
      <c r="A22" s="57">
        <v>17</v>
      </c>
      <c r="B22" s="54" t="s">
        <v>597</v>
      </c>
      <c r="C22" s="58" t="s">
        <v>598</v>
      </c>
      <c r="D22" s="59" t="s">
        <v>385</v>
      </c>
      <c r="E22" s="66">
        <v>20</v>
      </c>
      <c r="F22" s="61">
        <v>15</v>
      </c>
      <c r="G22" s="61">
        <v>9</v>
      </c>
      <c r="H22" s="62">
        <f>([1]รพ!H22+[1]รพ.สต.!U15)</f>
        <v>40</v>
      </c>
      <c r="I22" s="62">
        <v>8</v>
      </c>
      <c r="J22" s="61">
        <f t="shared" si="3"/>
        <v>32</v>
      </c>
      <c r="K22" s="63">
        <v>535</v>
      </c>
      <c r="L22" s="63">
        <f t="shared" si="0"/>
        <v>17120</v>
      </c>
      <c r="M22" s="64">
        <v>4</v>
      </c>
      <c r="N22" s="41">
        <f t="shared" si="4"/>
        <v>2140</v>
      </c>
      <c r="O22" s="64">
        <v>8</v>
      </c>
      <c r="P22" s="41">
        <f t="shared" si="5"/>
        <v>4280</v>
      </c>
      <c r="Q22" s="64">
        <v>8</v>
      </c>
      <c r="R22" s="41">
        <f t="shared" si="6"/>
        <v>4280</v>
      </c>
      <c r="S22" s="64">
        <v>12</v>
      </c>
      <c r="T22" s="52">
        <f t="shared" si="7"/>
        <v>6420</v>
      </c>
      <c r="U22" s="13">
        <f t="shared" si="1"/>
        <v>32</v>
      </c>
      <c r="V22" s="13">
        <f t="shared" si="2"/>
        <v>17120</v>
      </c>
    </row>
    <row r="23" spans="1:22" ht="24" x14ac:dyDescent="0.55000000000000004">
      <c r="A23" s="57">
        <v>18</v>
      </c>
      <c r="B23" s="54" t="s">
        <v>599</v>
      </c>
      <c r="C23" s="58" t="s">
        <v>600</v>
      </c>
      <c r="D23" s="59" t="s">
        <v>385</v>
      </c>
      <c r="E23" s="66">
        <v>15</v>
      </c>
      <c r="F23" s="61">
        <v>10</v>
      </c>
      <c r="G23" s="61">
        <v>4</v>
      </c>
      <c r="H23" s="62">
        <f>([1]รพ!H23+[1]รพ.สต.!U16)</f>
        <v>25</v>
      </c>
      <c r="I23" s="62">
        <v>10</v>
      </c>
      <c r="J23" s="61">
        <f t="shared" si="3"/>
        <v>15</v>
      </c>
      <c r="K23" s="63">
        <v>730</v>
      </c>
      <c r="L23" s="63">
        <f t="shared" si="0"/>
        <v>10950</v>
      </c>
      <c r="M23" s="64">
        <v>0</v>
      </c>
      <c r="N23" s="41">
        <f t="shared" si="4"/>
        <v>0</v>
      </c>
      <c r="O23" s="64">
        <v>4</v>
      </c>
      <c r="P23" s="41">
        <f t="shared" si="5"/>
        <v>2920</v>
      </c>
      <c r="Q23" s="64">
        <v>4</v>
      </c>
      <c r="R23" s="41">
        <f t="shared" si="6"/>
        <v>2920</v>
      </c>
      <c r="S23" s="64">
        <v>7</v>
      </c>
      <c r="T23" s="52">
        <f t="shared" si="7"/>
        <v>5110</v>
      </c>
      <c r="U23" s="13">
        <f t="shared" si="1"/>
        <v>15</v>
      </c>
      <c r="V23" s="13">
        <f t="shared" si="2"/>
        <v>10950</v>
      </c>
    </row>
    <row r="24" spans="1:22" ht="24" x14ac:dyDescent="0.55000000000000004">
      <c r="A24" s="57">
        <v>19</v>
      </c>
      <c r="B24" s="54" t="s">
        <v>601</v>
      </c>
      <c r="C24" s="58" t="s">
        <v>602</v>
      </c>
      <c r="D24" s="59" t="s">
        <v>235</v>
      </c>
      <c r="E24" s="66">
        <v>3</v>
      </c>
      <c r="F24" s="61">
        <v>1</v>
      </c>
      <c r="G24" s="61">
        <v>2</v>
      </c>
      <c r="H24" s="62">
        <f>([1]รพ!H24)</f>
        <v>2</v>
      </c>
      <c r="I24" s="62">
        <v>0</v>
      </c>
      <c r="J24" s="61">
        <f t="shared" si="3"/>
        <v>2</v>
      </c>
      <c r="K24" s="63">
        <v>880</v>
      </c>
      <c r="L24" s="63">
        <f t="shared" si="0"/>
        <v>1760</v>
      </c>
      <c r="M24" s="64">
        <v>0</v>
      </c>
      <c r="N24" s="41">
        <f t="shared" si="4"/>
        <v>0</v>
      </c>
      <c r="O24" s="64">
        <v>2</v>
      </c>
      <c r="P24" s="41">
        <f t="shared" si="5"/>
        <v>1760</v>
      </c>
      <c r="Q24" s="64">
        <v>0</v>
      </c>
      <c r="R24" s="41">
        <f t="shared" si="6"/>
        <v>0</v>
      </c>
      <c r="S24" s="64">
        <v>0</v>
      </c>
      <c r="T24" s="52">
        <f t="shared" si="7"/>
        <v>0</v>
      </c>
      <c r="U24" s="13">
        <f t="shared" si="1"/>
        <v>2</v>
      </c>
      <c r="V24" s="13">
        <f t="shared" si="2"/>
        <v>1760</v>
      </c>
    </row>
    <row r="25" spans="1:22" ht="24" x14ac:dyDescent="0.55000000000000004">
      <c r="A25" s="57">
        <v>20</v>
      </c>
      <c r="B25" s="54" t="s">
        <v>603</v>
      </c>
      <c r="C25" s="58" t="s">
        <v>604</v>
      </c>
      <c r="D25" s="59" t="s">
        <v>235</v>
      </c>
      <c r="E25" s="66">
        <v>8</v>
      </c>
      <c r="F25" s="61">
        <v>3</v>
      </c>
      <c r="G25" s="61">
        <v>0</v>
      </c>
      <c r="H25" s="62">
        <f>([1]รพ!H25+[1]รพ.สต.!U59)</f>
        <v>5</v>
      </c>
      <c r="I25" s="62">
        <v>8</v>
      </c>
      <c r="J25" s="61">
        <v>0</v>
      </c>
      <c r="K25" s="63">
        <v>540</v>
      </c>
      <c r="L25" s="63">
        <f t="shared" si="0"/>
        <v>0</v>
      </c>
      <c r="M25" s="64">
        <v>0</v>
      </c>
      <c r="N25" s="41">
        <f t="shared" si="4"/>
        <v>0</v>
      </c>
      <c r="O25" s="64">
        <v>0</v>
      </c>
      <c r="P25" s="41">
        <f t="shared" si="5"/>
        <v>0</v>
      </c>
      <c r="Q25" s="64">
        <v>0</v>
      </c>
      <c r="R25" s="41">
        <f t="shared" si="6"/>
        <v>0</v>
      </c>
      <c r="S25" s="64">
        <v>0</v>
      </c>
      <c r="T25" s="52">
        <f t="shared" si="7"/>
        <v>0</v>
      </c>
      <c r="U25" s="13">
        <f t="shared" si="1"/>
        <v>0</v>
      </c>
      <c r="V25" s="13">
        <f t="shared" si="2"/>
        <v>0</v>
      </c>
    </row>
    <row r="26" spans="1:22" ht="24" x14ac:dyDescent="0.55000000000000004">
      <c r="A26" s="57">
        <v>21</v>
      </c>
      <c r="B26" s="54" t="s">
        <v>605</v>
      </c>
      <c r="C26" s="58" t="s">
        <v>606</v>
      </c>
      <c r="D26" s="59" t="s">
        <v>607</v>
      </c>
      <c r="E26" s="66">
        <v>1</v>
      </c>
      <c r="F26" s="61">
        <v>1</v>
      </c>
      <c r="G26" s="61">
        <v>0</v>
      </c>
      <c r="H26" s="62">
        <f>([1]รพ!H26)</f>
        <v>1</v>
      </c>
      <c r="I26" s="62">
        <v>0</v>
      </c>
      <c r="J26" s="61">
        <f t="shared" si="3"/>
        <v>1</v>
      </c>
      <c r="K26" s="63">
        <v>1250</v>
      </c>
      <c r="L26" s="63">
        <f t="shared" si="0"/>
        <v>1250</v>
      </c>
      <c r="M26" s="64">
        <v>0</v>
      </c>
      <c r="N26" s="41">
        <f t="shared" si="4"/>
        <v>0</v>
      </c>
      <c r="O26" s="64">
        <v>1</v>
      </c>
      <c r="P26" s="41">
        <f t="shared" si="5"/>
        <v>1250</v>
      </c>
      <c r="Q26" s="64">
        <v>0</v>
      </c>
      <c r="R26" s="41">
        <f t="shared" si="6"/>
        <v>0</v>
      </c>
      <c r="S26" s="64">
        <v>0</v>
      </c>
      <c r="T26" s="52">
        <f t="shared" si="7"/>
        <v>0</v>
      </c>
      <c r="U26" s="13">
        <f t="shared" si="1"/>
        <v>1</v>
      </c>
      <c r="V26" s="13">
        <f t="shared" si="2"/>
        <v>1250</v>
      </c>
    </row>
    <row r="27" spans="1:22" ht="24" x14ac:dyDescent="0.55000000000000004">
      <c r="A27" s="57">
        <v>22</v>
      </c>
      <c r="B27" s="54" t="s">
        <v>608</v>
      </c>
      <c r="C27" s="58" t="s">
        <v>606</v>
      </c>
      <c r="D27" s="59" t="s">
        <v>607</v>
      </c>
      <c r="E27" s="66">
        <v>8</v>
      </c>
      <c r="F27" s="61">
        <v>3</v>
      </c>
      <c r="G27" s="61">
        <v>1</v>
      </c>
      <c r="H27" s="62">
        <f>([1]รพ!H27+[1]รพ.สต.!U17)</f>
        <v>7</v>
      </c>
      <c r="I27" s="62">
        <v>0</v>
      </c>
      <c r="J27" s="61">
        <f t="shared" si="3"/>
        <v>7</v>
      </c>
      <c r="K27" s="63">
        <v>1260</v>
      </c>
      <c r="L27" s="63">
        <f t="shared" si="0"/>
        <v>8820</v>
      </c>
      <c r="M27" s="64">
        <v>1</v>
      </c>
      <c r="N27" s="41">
        <f t="shared" si="4"/>
        <v>1260</v>
      </c>
      <c r="O27" s="64">
        <v>3</v>
      </c>
      <c r="P27" s="41">
        <f t="shared" si="5"/>
        <v>3780</v>
      </c>
      <c r="Q27" s="64">
        <v>2</v>
      </c>
      <c r="R27" s="41">
        <f t="shared" si="6"/>
        <v>2520</v>
      </c>
      <c r="S27" s="64">
        <v>1</v>
      </c>
      <c r="T27" s="52">
        <f t="shared" si="7"/>
        <v>1260</v>
      </c>
      <c r="U27" s="13">
        <f t="shared" si="1"/>
        <v>7</v>
      </c>
      <c r="V27" s="13">
        <f t="shared" si="2"/>
        <v>8820</v>
      </c>
    </row>
    <row r="28" spans="1:22" ht="24" x14ac:dyDescent="0.55000000000000004">
      <c r="A28" s="57">
        <v>23</v>
      </c>
      <c r="B28" s="54" t="s">
        <v>609</v>
      </c>
      <c r="C28" s="58" t="s">
        <v>610</v>
      </c>
      <c r="D28" s="59" t="s">
        <v>238</v>
      </c>
      <c r="E28" s="66">
        <v>5</v>
      </c>
      <c r="F28" s="61">
        <v>1</v>
      </c>
      <c r="G28" s="61">
        <v>1</v>
      </c>
      <c r="H28" s="62">
        <v>9</v>
      </c>
      <c r="I28" s="62">
        <v>0</v>
      </c>
      <c r="J28" s="61">
        <f t="shared" si="3"/>
        <v>9</v>
      </c>
      <c r="K28" s="63">
        <v>800</v>
      </c>
      <c r="L28" s="63">
        <f t="shared" si="0"/>
        <v>7200</v>
      </c>
      <c r="M28" s="64">
        <v>0</v>
      </c>
      <c r="N28" s="41">
        <f t="shared" si="4"/>
        <v>0</v>
      </c>
      <c r="O28" s="64">
        <v>3</v>
      </c>
      <c r="P28" s="41">
        <f t="shared" si="5"/>
        <v>2400</v>
      </c>
      <c r="Q28" s="64">
        <v>3</v>
      </c>
      <c r="R28" s="41">
        <f t="shared" si="6"/>
        <v>2400</v>
      </c>
      <c r="S28" s="64">
        <v>3</v>
      </c>
      <c r="T28" s="52">
        <f t="shared" si="7"/>
        <v>2400</v>
      </c>
      <c r="U28" s="13">
        <f t="shared" si="1"/>
        <v>9</v>
      </c>
      <c r="V28" s="13">
        <f t="shared" si="2"/>
        <v>7200</v>
      </c>
    </row>
    <row r="29" spans="1:22" ht="24" x14ac:dyDescent="0.55000000000000004">
      <c r="A29" s="57">
        <v>24</v>
      </c>
      <c r="B29" s="54" t="s">
        <v>611</v>
      </c>
      <c r="C29" s="58"/>
      <c r="D29" s="59" t="s">
        <v>518</v>
      </c>
      <c r="E29" s="66">
        <v>250</v>
      </c>
      <c r="F29" s="61">
        <v>200</v>
      </c>
      <c r="G29" s="61">
        <v>20</v>
      </c>
      <c r="H29" s="62">
        <f>([1]รพ!H29+[1]รพ.สต.!U19)</f>
        <v>375</v>
      </c>
      <c r="I29" s="62">
        <v>145</v>
      </c>
      <c r="J29" s="61">
        <f>H29-I29</f>
        <v>230</v>
      </c>
      <c r="K29" s="63">
        <v>100</v>
      </c>
      <c r="L29" s="63">
        <f t="shared" si="0"/>
        <v>23000</v>
      </c>
      <c r="M29" s="64">
        <v>0</v>
      </c>
      <c r="N29" s="41">
        <f t="shared" si="4"/>
        <v>0</v>
      </c>
      <c r="O29" s="64">
        <v>100</v>
      </c>
      <c r="P29" s="41">
        <f t="shared" si="5"/>
        <v>10000</v>
      </c>
      <c r="Q29" s="64">
        <v>70</v>
      </c>
      <c r="R29" s="41">
        <f t="shared" si="6"/>
        <v>7000</v>
      </c>
      <c r="S29" s="64">
        <v>60</v>
      </c>
      <c r="T29" s="52">
        <f t="shared" si="7"/>
        <v>6000</v>
      </c>
      <c r="U29" s="12">
        <f t="shared" si="1"/>
        <v>230</v>
      </c>
      <c r="V29" s="12">
        <f t="shared" si="2"/>
        <v>23000</v>
      </c>
    </row>
    <row r="30" spans="1:22" ht="24" x14ac:dyDescent="0.55000000000000004">
      <c r="A30" s="57">
        <v>25</v>
      </c>
      <c r="B30" s="54" t="s">
        <v>612</v>
      </c>
      <c r="C30" s="58">
        <v>1</v>
      </c>
      <c r="D30" s="59" t="s">
        <v>518</v>
      </c>
      <c r="E30" s="66">
        <v>0</v>
      </c>
      <c r="F30" s="61">
        <v>0</v>
      </c>
      <c r="G30" s="61">
        <v>0</v>
      </c>
      <c r="H30" s="38">
        <f>([1]รพ!H30+[1]รพ.สต.!U29)</f>
        <v>81</v>
      </c>
      <c r="I30" s="62">
        <v>50</v>
      </c>
      <c r="J30" s="61">
        <f t="shared" si="3"/>
        <v>31</v>
      </c>
      <c r="K30" s="63">
        <v>82</v>
      </c>
      <c r="L30" s="63">
        <f t="shared" si="0"/>
        <v>2542</v>
      </c>
      <c r="M30" s="64">
        <v>0</v>
      </c>
      <c r="N30" s="41">
        <f t="shared" si="4"/>
        <v>0</v>
      </c>
      <c r="O30" s="64">
        <v>15</v>
      </c>
      <c r="P30" s="41">
        <f t="shared" si="5"/>
        <v>1230</v>
      </c>
      <c r="Q30" s="64">
        <v>16</v>
      </c>
      <c r="R30" s="41">
        <f t="shared" si="6"/>
        <v>1312</v>
      </c>
      <c r="S30" s="64">
        <v>0</v>
      </c>
      <c r="T30" s="52">
        <f t="shared" si="7"/>
        <v>0</v>
      </c>
      <c r="U30" s="13">
        <f t="shared" si="1"/>
        <v>31</v>
      </c>
      <c r="V30" s="13">
        <f t="shared" si="2"/>
        <v>2542</v>
      </c>
    </row>
    <row r="31" spans="1:22" ht="24" x14ac:dyDescent="0.55000000000000004">
      <c r="A31" s="57">
        <v>26</v>
      </c>
      <c r="B31" s="54" t="s">
        <v>613</v>
      </c>
      <c r="C31" s="58"/>
      <c r="D31" s="59" t="s">
        <v>518</v>
      </c>
      <c r="E31" s="66">
        <v>10</v>
      </c>
      <c r="F31" s="61">
        <v>10</v>
      </c>
      <c r="G31" s="61">
        <v>0</v>
      </c>
      <c r="H31" s="62">
        <f>([1]รพ!H31)</f>
        <v>15</v>
      </c>
      <c r="I31" s="62">
        <v>0</v>
      </c>
      <c r="J31" s="61">
        <f t="shared" si="3"/>
        <v>15</v>
      </c>
      <c r="K31" s="63">
        <v>220</v>
      </c>
      <c r="L31" s="63">
        <f t="shared" si="0"/>
        <v>3300</v>
      </c>
      <c r="M31" s="64">
        <v>3</v>
      </c>
      <c r="N31" s="41">
        <f t="shared" si="4"/>
        <v>660</v>
      </c>
      <c r="O31" s="64">
        <v>4</v>
      </c>
      <c r="P31" s="41">
        <f t="shared" si="5"/>
        <v>880</v>
      </c>
      <c r="Q31" s="64">
        <v>4</v>
      </c>
      <c r="R31" s="41">
        <f t="shared" si="6"/>
        <v>880</v>
      </c>
      <c r="S31" s="64">
        <v>4</v>
      </c>
      <c r="T31" s="52">
        <f t="shared" si="7"/>
        <v>880</v>
      </c>
      <c r="U31" s="13">
        <f t="shared" si="1"/>
        <v>15</v>
      </c>
      <c r="V31" s="13">
        <f t="shared" si="2"/>
        <v>3300</v>
      </c>
    </row>
    <row r="32" spans="1:22" ht="24" x14ac:dyDescent="0.55000000000000004">
      <c r="A32" s="57">
        <v>27</v>
      </c>
      <c r="B32" s="54" t="s">
        <v>614</v>
      </c>
      <c r="C32" s="58" t="s">
        <v>615</v>
      </c>
      <c r="D32" s="59" t="s">
        <v>235</v>
      </c>
      <c r="E32" s="66">
        <v>20</v>
      </c>
      <c r="F32" s="61">
        <v>4</v>
      </c>
      <c r="G32" s="61">
        <v>4</v>
      </c>
      <c r="H32" s="62">
        <f>([1]รพ!H32)</f>
        <v>4</v>
      </c>
      <c r="I32" s="62">
        <v>0</v>
      </c>
      <c r="J32" s="61">
        <f t="shared" si="3"/>
        <v>4</v>
      </c>
      <c r="K32" s="63">
        <v>399</v>
      </c>
      <c r="L32" s="63">
        <f t="shared" si="0"/>
        <v>1596</v>
      </c>
      <c r="M32" s="64">
        <v>0</v>
      </c>
      <c r="N32" s="41">
        <f t="shared" si="4"/>
        <v>0</v>
      </c>
      <c r="O32" s="64">
        <v>1</v>
      </c>
      <c r="P32" s="41">
        <f t="shared" si="5"/>
        <v>399</v>
      </c>
      <c r="Q32" s="64">
        <v>2</v>
      </c>
      <c r="R32" s="41">
        <f t="shared" si="6"/>
        <v>798</v>
      </c>
      <c r="S32" s="64">
        <v>1</v>
      </c>
      <c r="T32" s="52">
        <f t="shared" si="7"/>
        <v>399</v>
      </c>
      <c r="U32" s="13">
        <f t="shared" si="1"/>
        <v>4</v>
      </c>
      <c r="V32" s="13">
        <f t="shared" si="2"/>
        <v>1596</v>
      </c>
    </row>
    <row r="33" spans="1:22" ht="24" x14ac:dyDescent="0.55000000000000004">
      <c r="A33" s="57">
        <v>28</v>
      </c>
      <c r="B33" s="54" t="s">
        <v>616</v>
      </c>
      <c r="C33" s="58" t="s">
        <v>617</v>
      </c>
      <c r="D33" s="59" t="s">
        <v>270</v>
      </c>
      <c r="E33" s="66">
        <v>50</v>
      </c>
      <c r="F33" s="61">
        <v>80</v>
      </c>
      <c r="G33" s="61">
        <v>0</v>
      </c>
      <c r="H33" s="62">
        <f>([1]รพ!H33+[1]รพ.สต.!U20)</f>
        <v>85</v>
      </c>
      <c r="I33" s="62">
        <v>30</v>
      </c>
      <c r="J33" s="61">
        <f t="shared" si="3"/>
        <v>55</v>
      </c>
      <c r="K33" s="63">
        <v>56</v>
      </c>
      <c r="L33" s="63">
        <f t="shared" si="0"/>
        <v>3080</v>
      </c>
      <c r="M33" s="64">
        <v>15</v>
      </c>
      <c r="N33" s="41">
        <f t="shared" si="4"/>
        <v>840</v>
      </c>
      <c r="O33" s="64">
        <v>15</v>
      </c>
      <c r="P33" s="41">
        <f t="shared" si="5"/>
        <v>840</v>
      </c>
      <c r="Q33" s="64">
        <v>15</v>
      </c>
      <c r="R33" s="41">
        <f t="shared" si="6"/>
        <v>840</v>
      </c>
      <c r="S33" s="64">
        <v>10</v>
      </c>
      <c r="T33" s="52">
        <f t="shared" si="7"/>
        <v>560</v>
      </c>
      <c r="U33" s="13">
        <f t="shared" si="1"/>
        <v>55</v>
      </c>
      <c r="V33" s="13">
        <f t="shared" si="2"/>
        <v>3080</v>
      </c>
    </row>
    <row r="34" spans="1:22" ht="24" x14ac:dyDescent="0.55000000000000004">
      <c r="A34" s="57">
        <v>29</v>
      </c>
      <c r="B34" s="54" t="s">
        <v>618</v>
      </c>
      <c r="C34" s="58"/>
      <c r="D34" s="59" t="s">
        <v>518</v>
      </c>
      <c r="E34" s="66">
        <v>20</v>
      </c>
      <c r="F34" s="61">
        <v>20</v>
      </c>
      <c r="G34" s="61">
        <v>0</v>
      </c>
      <c r="H34" s="62">
        <f>([1]รพ!H34)</f>
        <v>15</v>
      </c>
      <c r="I34" s="62">
        <v>20</v>
      </c>
      <c r="J34" s="61">
        <v>0</v>
      </c>
      <c r="K34" s="63">
        <v>82</v>
      </c>
      <c r="L34" s="63">
        <f t="shared" si="0"/>
        <v>0</v>
      </c>
      <c r="M34" s="64">
        <v>0</v>
      </c>
      <c r="N34" s="41">
        <f t="shared" si="4"/>
        <v>0</v>
      </c>
      <c r="O34" s="64">
        <v>0</v>
      </c>
      <c r="P34" s="41">
        <f t="shared" si="5"/>
        <v>0</v>
      </c>
      <c r="Q34" s="64">
        <v>0</v>
      </c>
      <c r="R34" s="41">
        <f t="shared" si="6"/>
        <v>0</v>
      </c>
      <c r="S34" s="64">
        <v>0</v>
      </c>
      <c r="T34" s="52">
        <f t="shared" si="7"/>
        <v>0</v>
      </c>
      <c r="U34" s="13">
        <f t="shared" si="1"/>
        <v>0</v>
      </c>
      <c r="V34" s="13">
        <f t="shared" si="2"/>
        <v>0</v>
      </c>
    </row>
    <row r="35" spans="1:22" ht="24" x14ac:dyDescent="0.55000000000000004">
      <c r="A35" s="57">
        <v>30</v>
      </c>
      <c r="B35" s="54" t="s">
        <v>619</v>
      </c>
      <c r="C35" s="58"/>
      <c r="D35" s="59" t="s">
        <v>518</v>
      </c>
      <c r="E35" s="66">
        <v>3</v>
      </c>
      <c r="F35" s="61">
        <v>2</v>
      </c>
      <c r="G35" s="61">
        <v>0</v>
      </c>
      <c r="H35" s="62">
        <f>([1]รพ!H35)</f>
        <v>2</v>
      </c>
      <c r="I35" s="62">
        <v>6</v>
      </c>
      <c r="J35" s="61">
        <v>0</v>
      </c>
      <c r="K35" s="63">
        <v>950</v>
      </c>
      <c r="L35" s="63">
        <f t="shared" si="0"/>
        <v>0</v>
      </c>
      <c r="M35" s="64">
        <v>0</v>
      </c>
      <c r="N35" s="41">
        <f t="shared" si="4"/>
        <v>0</v>
      </c>
      <c r="O35" s="64">
        <v>0</v>
      </c>
      <c r="P35" s="41">
        <f>K35*O35</f>
        <v>0</v>
      </c>
      <c r="Q35" s="64">
        <v>0</v>
      </c>
      <c r="R35" s="41">
        <f t="shared" si="6"/>
        <v>0</v>
      </c>
      <c r="S35" s="64">
        <v>0</v>
      </c>
      <c r="T35" s="52">
        <f t="shared" si="7"/>
        <v>0</v>
      </c>
      <c r="U35" s="13">
        <f t="shared" si="1"/>
        <v>0</v>
      </c>
      <c r="V35" s="13">
        <f t="shared" si="2"/>
        <v>0</v>
      </c>
    </row>
    <row r="36" spans="1:22" ht="24" x14ac:dyDescent="0.55000000000000004">
      <c r="A36" s="57">
        <v>31</v>
      </c>
      <c r="B36" s="54" t="s">
        <v>620</v>
      </c>
      <c r="C36" s="58">
        <v>10</v>
      </c>
      <c r="D36" s="59" t="s">
        <v>256</v>
      </c>
      <c r="E36" s="66">
        <v>9</v>
      </c>
      <c r="F36" s="61">
        <v>2</v>
      </c>
      <c r="G36" s="61">
        <v>0</v>
      </c>
      <c r="H36" s="62">
        <f>([1]รพ!H36+[1]รพ.สต.!U49)</f>
        <v>38</v>
      </c>
      <c r="I36" s="62">
        <v>6</v>
      </c>
      <c r="J36" s="61">
        <f t="shared" si="3"/>
        <v>32</v>
      </c>
      <c r="K36" s="63">
        <v>180</v>
      </c>
      <c r="L36" s="63">
        <f t="shared" si="0"/>
        <v>5760</v>
      </c>
      <c r="M36" s="64">
        <v>8</v>
      </c>
      <c r="N36" s="41">
        <f t="shared" si="4"/>
        <v>1440</v>
      </c>
      <c r="O36" s="64">
        <v>8</v>
      </c>
      <c r="P36" s="41">
        <f t="shared" si="5"/>
        <v>1440</v>
      </c>
      <c r="Q36" s="64">
        <v>8</v>
      </c>
      <c r="R36" s="41">
        <f t="shared" si="6"/>
        <v>1440</v>
      </c>
      <c r="S36" s="64">
        <v>8</v>
      </c>
      <c r="T36" s="52">
        <f t="shared" si="7"/>
        <v>1440</v>
      </c>
      <c r="U36" s="13">
        <f t="shared" si="1"/>
        <v>32</v>
      </c>
      <c r="V36" s="13">
        <f t="shared" si="2"/>
        <v>5760</v>
      </c>
    </row>
    <row r="37" spans="1:22" ht="24" x14ac:dyDescent="0.55000000000000004">
      <c r="A37" s="57">
        <v>32</v>
      </c>
      <c r="B37" s="54" t="s">
        <v>621</v>
      </c>
      <c r="C37" s="58">
        <v>72</v>
      </c>
      <c r="D37" s="59" t="s">
        <v>235</v>
      </c>
      <c r="E37" s="66">
        <v>5</v>
      </c>
      <c r="F37" s="61">
        <v>5</v>
      </c>
      <c r="G37" s="61">
        <v>0</v>
      </c>
      <c r="H37" s="62">
        <f>([1]รพ!H37)</f>
        <v>4</v>
      </c>
      <c r="I37" s="62">
        <v>5</v>
      </c>
      <c r="J37" s="61">
        <v>0</v>
      </c>
      <c r="K37" s="63">
        <v>380</v>
      </c>
      <c r="L37" s="63">
        <f t="shared" si="0"/>
        <v>0</v>
      </c>
      <c r="M37" s="64">
        <v>0</v>
      </c>
      <c r="N37" s="41">
        <f t="shared" si="4"/>
        <v>0</v>
      </c>
      <c r="O37" s="64">
        <v>0</v>
      </c>
      <c r="P37" s="41">
        <f t="shared" si="5"/>
        <v>0</v>
      </c>
      <c r="Q37" s="64">
        <v>0</v>
      </c>
      <c r="R37" s="41">
        <f t="shared" si="6"/>
        <v>0</v>
      </c>
      <c r="S37" s="64">
        <v>0</v>
      </c>
      <c r="T37" s="52">
        <f t="shared" si="7"/>
        <v>0</v>
      </c>
      <c r="U37" s="13">
        <f t="shared" si="1"/>
        <v>0</v>
      </c>
      <c r="V37" s="13">
        <f t="shared" si="2"/>
        <v>0</v>
      </c>
    </row>
    <row r="38" spans="1:22" ht="24" x14ac:dyDescent="0.55000000000000004">
      <c r="A38" s="57">
        <v>33</v>
      </c>
      <c r="B38" s="54" t="s">
        <v>622</v>
      </c>
      <c r="C38" s="58" t="s">
        <v>623</v>
      </c>
      <c r="D38" s="59" t="s">
        <v>270</v>
      </c>
      <c r="E38" s="66">
        <v>20</v>
      </c>
      <c r="F38" s="61">
        <v>40</v>
      </c>
      <c r="G38" s="61">
        <v>0</v>
      </c>
      <c r="H38" s="62">
        <f>([1]รพ!H38+[1]รพ.สต.!U21)</f>
        <v>24</v>
      </c>
      <c r="I38" s="62">
        <v>20</v>
      </c>
      <c r="J38" s="61">
        <f t="shared" si="3"/>
        <v>4</v>
      </c>
      <c r="K38" s="72">
        <v>1712</v>
      </c>
      <c r="L38" s="63">
        <f t="shared" si="0"/>
        <v>6848</v>
      </c>
      <c r="M38" s="64">
        <v>0</v>
      </c>
      <c r="N38" s="41">
        <f t="shared" si="4"/>
        <v>0</v>
      </c>
      <c r="O38" s="64">
        <v>2</v>
      </c>
      <c r="P38" s="41">
        <f t="shared" si="5"/>
        <v>3424</v>
      </c>
      <c r="Q38" s="64">
        <v>2</v>
      </c>
      <c r="R38" s="41">
        <f t="shared" si="6"/>
        <v>3424</v>
      </c>
      <c r="S38" s="64">
        <v>0</v>
      </c>
      <c r="T38" s="52">
        <f t="shared" si="7"/>
        <v>0</v>
      </c>
      <c r="U38" s="13">
        <f t="shared" si="1"/>
        <v>4</v>
      </c>
      <c r="V38" s="13">
        <f t="shared" si="2"/>
        <v>6848</v>
      </c>
    </row>
    <row r="39" spans="1:22" ht="24" x14ac:dyDescent="0.55000000000000004">
      <c r="A39" s="57">
        <v>34</v>
      </c>
      <c r="B39" s="54" t="s">
        <v>624</v>
      </c>
      <c r="C39" s="58">
        <v>2</v>
      </c>
      <c r="D39" s="59" t="s">
        <v>235</v>
      </c>
      <c r="E39" s="66">
        <v>2</v>
      </c>
      <c r="F39" s="61">
        <v>1</v>
      </c>
      <c r="G39" s="61">
        <v>5</v>
      </c>
      <c r="H39" s="62">
        <v>10</v>
      </c>
      <c r="I39" s="62">
        <v>4</v>
      </c>
      <c r="J39" s="61">
        <f t="shared" si="3"/>
        <v>6</v>
      </c>
      <c r="K39" s="63">
        <v>900</v>
      </c>
      <c r="L39" s="63">
        <f t="shared" si="0"/>
        <v>5400</v>
      </c>
      <c r="M39" s="64">
        <v>0</v>
      </c>
      <c r="N39" s="41">
        <f t="shared" si="4"/>
        <v>0</v>
      </c>
      <c r="O39" s="64">
        <v>2</v>
      </c>
      <c r="P39" s="41">
        <f t="shared" si="5"/>
        <v>1800</v>
      </c>
      <c r="Q39" s="64">
        <v>2</v>
      </c>
      <c r="R39" s="41">
        <f t="shared" si="6"/>
        <v>1800</v>
      </c>
      <c r="S39" s="64">
        <v>2</v>
      </c>
      <c r="T39" s="52">
        <f t="shared" si="7"/>
        <v>1800</v>
      </c>
      <c r="U39" s="13">
        <f t="shared" si="1"/>
        <v>6</v>
      </c>
      <c r="V39" s="13">
        <f t="shared" si="2"/>
        <v>5400</v>
      </c>
    </row>
    <row r="40" spans="1:22" ht="24" x14ac:dyDescent="0.55000000000000004">
      <c r="A40" s="57">
        <v>35</v>
      </c>
      <c r="B40" s="54" t="s">
        <v>625</v>
      </c>
      <c r="C40" s="58">
        <v>100</v>
      </c>
      <c r="D40" s="59" t="s">
        <v>256</v>
      </c>
      <c r="E40" s="66">
        <v>5</v>
      </c>
      <c r="F40" s="61">
        <v>8</v>
      </c>
      <c r="G40" s="61">
        <v>0</v>
      </c>
      <c r="H40" s="62">
        <f>([1]รพ!H40+[1]รพ.สต.!U23)</f>
        <v>18</v>
      </c>
      <c r="I40" s="62">
        <v>0</v>
      </c>
      <c r="J40" s="61">
        <f t="shared" si="3"/>
        <v>18</v>
      </c>
      <c r="K40" s="63">
        <v>60</v>
      </c>
      <c r="L40" s="63">
        <f t="shared" si="0"/>
        <v>1080</v>
      </c>
      <c r="M40" s="64">
        <v>3</v>
      </c>
      <c r="N40" s="41">
        <f t="shared" si="4"/>
        <v>180</v>
      </c>
      <c r="O40" s="64">
        <v>5</v>
      </c>
      <c r="P40" s="41">
        <f t="shared" si="5"/>
        <v>300</v>
      </c>
      <c r="Q40" s="64">
        <v>5</v>
      </c>
      <c r="R40" s="41">
        <f t="shared" si="6"/>
        <v>300</v>
      </c>
      <c r="S40" s="64">
        <v>5</v>
      </c>
      <c r="T40" s="52">
        <f t="shared" si="7"/>
        <v>300</v>
      </c>
      <c r="U40" s="13">
        <f t="shared" si="1"/>
        <v>18</v>
      </c>
      <c r="V40" s="13">
        <f t="shared" si="2"/>
        <v>1080</v>
      </c>
    </row>
    <row r="41" spans="1:22" ht="24" x14ac:dyDescent="0.55000000000000004">
      <c r="A41" s="57">
        <v>36</v>
      </c>
      <c r="B41" s="54" t="s">
        <v>626</v>
      </c>
      <c r="C41" s="58"/>
      <c r="D41" s="59" t="s">
        <v>518</v>
      </c>
      <c r="E41" s="66">
        <v>5</v>
      </c>
      <c r="F41" s="61">
        <v>12</v>
      </c>
      <c r="G41" s="61">
        <v>5</v>
      </c>
      <c r="H41" s="62">
        <f>([1]รพ!H41+[1]รพ.สต.!U24)</f>
        <v>2</v>
      </c>
      <c r="I41" s="62">
        <v>0</v>
      </c>
      <c r="J41" s="61">
        <f t="shared" si="3"/>
        <v>2</v>
      </c>
      <c r="K41" s="63">
        <v>650</v>
      </c>
      <c r="L41" s="63">
        <f t="shared" si="0"/>
        <v>1300</v>
      </c>
      <c r="M41" s="64">
        <v>1</v>
      </c>
      <c r="N41" s="41">
        <f t="shared" si="4"/>
        <v>650</v>
      </c>
      <c r="O41" s="64">
        <v>1</v>
      </c>
      <c r="P41" s="41">
        <f t="shared" si="5"/>
        <v>650</v>
      </c>
      <c r="Q41" s="64">
        <v>0</v>
      </c>
      <c r="R41" s="41">
        <f t="shared" si="6"/>
        <v>0</v>
      </c>
      <c r="S41" s="64">
        <v>0</v>
      </c>
      <c r="T41" s="52">
        <f t="shared" si="7"/>
        <v>0</v>
      </c>
      <c r="U41" s="13">
        <f t="shared" si="1"/>
        <v>2</v>
      </c>
      <c r="V41" s="13">
        <f t="shared" si="2"/>
        <v>1300</v>
      </c>
    </row>
    <row r="42" spans="1:22" ht="24" x14ac:dyDescent="0.55000000000000004">
      <c r="A42" s="57">
        <v>37</v>
      </c>
      <c r="B42" s="54" t="s">
        <v>627</v>
      </c>
      <c r="C42" s="58"/>
      <c r="D42" s="59" t="s">
        <v>284</v>
      </c>
      <c r="E42" s="66">
        <v>5</v>
      </c>
      <c r="F42" s="61">
        <v>1</v>
      </c>
      <c r="G42" s="61">
        <v>6</v>
      </c>
      <c r="H42" s="62">
        <f>([1]รพ!H42+[1]รพ.สต.!U25)</f>
        <v>8</v>
      </c>
      <c r="I42" s="62">
        <v>7</v>
      </c>
      <c r="J42" s="61">
        <f t="shared" si="3"/>
        <v>1</v>
      </c>
      <c r="K42" s="63">
        <v>350</v>
      </c>
      <c r="L42" s="63">
        <f t="shared" si="0"/>
        <v>350</v>
      </c>
      <c r="M42" s="64">
        <v>0</v>
      </c>
      <c r="N42" s="41">
        <f t="shared" si="4"/>
        <v>0</v>
      </c>
      <c r="O42" s="64">
        <v>1</v>
      </c>
      <c r="P42" s="41">
        <f t="shared" si="5"/>
        <v>350</v>
      </c>
      <c r="Q42" s="64">
        <v>0</v>
      </c>
      <c r="R42" s="41">
        <f t="shared" si="6"/>
        <v>0</v>
      </c>
      <c r="S42" s="64">
        <v>0</v>
      </c>
      <c r="T42" s="52">
        <f t="shared" si="7"/>
        <v>0</v>
      </c>
      <c r="U42" s="13">
        <f t="shared" si="1"/>
        <v>1</v>
      </c>
      <c r="V42" s="13">
        <f t="shared" si="2"/>
        <v>350</v>
      </c>
    </row>
    <row r="43" spans="1:22" ht="24" x14ac:dyDescent="0.55000000000000004">
      <c r="A43" s="57">
        <v>38</v>
      </c>
      <c r="B43" s="54" t="s">
        <v>628</v>
      </c>
      <c r="C43" s="58"/>
      <c r="D43" s="59" t="s">
        <v>299</v>
      </c>
      <c r="E43" s="66">
        <v>6</v>
      </c>
      <c r="F43" s="61">
        <v>6</v>
      </c>
      <c r="G43" s="61">
        <v>0</v>
      </c>
      <c r="H43" s="62">
        <f>([1]รพ!H43+[1]รพ.สต.!U26)</f>
        <v>19</v>
      </c>
      <c r="I43" s="62">
        <v>0</v>
      </c>
      <c r="J43" s="61">
        <f t="shared" si="3"/>
        <v>19</v>
      </c>
      <c r="K43" s="73">
        <v>569.24</v>
      </c>
      <c r="L43" s="63">
        <f t="shared" si="0"/>
        <v>10815.56</v>
      </c>
      <c r="M43" s="64">
        <v>4</v>
      </c>
      <c r="N43" s="41">
        <f t="shared" si="4"/>
        <v>2276.96</v>
      </c>
      <c r="O43" s="64">
        <v>5</v>
      </c>
      <c r="P43" s="41">
        <f t="shared" si="5"/>
        <v>2846.2</v>
      </c>
      <c r="Q43" s="64">
        <v>5</v>
      </c>
      <c r="R43" s="41">
        <f t="shared" si="6"/>
        <v>2846.2</v>
      </c>
      <c r="S43" s="64">
        <v>5</v>
      </c>
      <c r="T43" s="52">
        <f t="shared" si="7"/>
        <v>2846.2</v>
      </c>
      <c r="U43" s="13">
        <f t="shared" si="1"/>
        <v>19</v>
      </c>
      <c r="V43" s="13">
        <f t="shared" si="2"/>
        <v>10815.56</v>
      </c>
    </row>
    <row r="44" spans="1:22" ht="24" x14ac:dyDescent="0.55000000000000004">
      <c r="A44" s="57">
        <v>39</v>
      </c>
      <c r="B44" s="54" t="s">
        <v>629</v>
      </c>
      <c r="C44" s="58">
        <v>2</v>
      </c>
      <c r="D44" s="59" t="s">
        <v>270</v>
      </c>
      <c r="E44" s="66">
        <v>8</v>
      </c>
      <c r="F44" s="61">
        <v>8</v>
      </c>
      <c r="G44" s="61">
        <v>6</v>
      </c>
      <c r="H44" s="62">
        <f>([1]รพ!H44+[1]รพ.สต.!U27)</f>
        <v>8</v>
      </c>
      <c r="I44" s="62">
        <v>0</v>
      </c>
      <c r="J44" s="61">
        <f t="shared" si="3"/>
        <v>8</v>
      </c>
      <c r="K44" s="63">
        <v>1000.45</v>
      </c>
      <c r="L44" s="63">
        <f t="shared" si="0"/>
        <v>8003.6</v>
      </c>
      <c r="M44" s="64">
        <v>2</v>
      </c>
      <c r="N44" s="41">
        <f t="shared" si="4"/>
        <v>2000.9</v>
      </c>
      <c r="O44" s="64">
        <v>2</v>
      </c>
      <c r="P44" s="41">
        <f t="shared" si="5"/>
        <v>2000.9</v>
      </c>
      <c r="Q44" s="64">
        <v>2</v>
      </c>
      <c r="R44" s="41">
        <f t="shared" si="6"/>
        <v>2000.9</v>
      </c>
      <c r="S44" s="64">
        <v>2</v>
      </c>
      <c r="T44" s="52">
        <f t="shared" si="7"/>
        <v>2000.9</v>
      </c>
      <c r="U44" s="13">
        <f t="shared" si="1"/>
        <v>8</v>
      </c>
      <c r="V44" s="13">
        <f t="shared" si="2"/>
        <v>8003.6</v>
      </c>
    </row>
    <row r="45" spans="1:22" ht="24" x14ac:dyDescent="0.55000000000000004">
      <c r="A45" s="57">
        <v>40</v>
      </c>
      <c r="B45" s="54" t="s">
        <v>630</v>
      </c>
      <c r="C45" s="58">
        <v>30</v>
      </c>
      <c r="D45" s="59" t="s">
        <v>256</v>
      </c>
      <c r="E45" s="66">
        <v>12</v>
      </c>
      <c r="F45" s="61">
        <v>12</v>
      </c>
      <c r="G45" s="61">
        <v>9</v>
      </c>
      <c r="H45" s="62">
        <f>([1]รพ!H45+[1]รพ.สต.!U28)</f>
        <v>44</v>
      </c>
      <c r="I45" s="62">
        <v>32</v>
      </c>
      <c r="J45" s="61">
        <f t="shared" si="3"/>
        <v>12</v>
      </c>
      <c r="K45" s="63">
        <v>214</v>
      </c>
      <c r="L45" s="63">
        <f t="shared" si="0"/>
        <v>2568</v>
      </c>
      <c r="M45" s="64">
        <v>0</v>
      </c>
      <c r="N45" s="41">
        <f t="shared" si="4"/>
        <v>0</v>
      </c>
      <c r="O45" s="64">
        <v>4</v>
      </c>
      <c r="P45" s="41">
        <f t="shared" si="5"/>
        <v>856</v>
      </c>
      <c r="Q45" s="64">
        <v>4</v>
      </c>
      <c r="R45" s="41">
        <f t="shared" si="6"/>
        <v>856</v>
      </c>
      <c r="S45" s="64">
        <v>4</v>
      </c>
      <c r="T45" s="52">
        <f t="shared" si="7"/>
        <v>856</v>
      </c>
      <c r="U45" s="13">
        <f t="shared" si="1"/>
        <v>12</v>
      </c>
      <c r="V45" s="13">
        <f t="shared" si="2"/>
        <v>2568</v>
      </c>
    </row>
    <row r="46" spans="1:22" ht="24" x14ac:dyDescent="0.55000000000000004">
      <c r="A46" s="57">
        <v>41</v>
      </c>
      <c r="B46" s="54" t="s">
        <v>631</v>
      </c>
      <c r="C46" s="58"/>
      <c r="D46" s="59" t="s">
        <v>518</v>
      </c>
      <c r="E46" s="66">
        <v>50</v>
      </c>
      <c r="F46" s="61">
        <v>50</v>
      </c>
      <c r="G46" s="61">
        <v>0</v>
      </c>
      <c r="H46" s="62">
        <f>([1]รพ!H46+[1]รพ.สต.!U29)</f>
        <v>121</v>
      </c>
      <c r="I46" s="62">
        <v>0</v>
      </c>
      <c r="J46" s="61">
        <f t="shared" si="3"/>
        <v>121</v>
      </c>
      <c r="K46" s="63">
        <v>82</v>
      </c>
      <c r="L46" s="63">
        <f t="shared" si="0"/>
        <v>9922</v>
      </c>
      <c r="M46" s="64">
        <v>30</v>
      </c>
      <c r="N46" s="41">
        <f t="shared" si="4"/>
        <v>2460</v>
      </c>
      <c r="O46" s="64">
        <v>30</v>
      </c>
      <c r="P46" s="41">
        <f t="shared" si="5"/>
        <v>2460</v>
      </c>
      <c r="Q46" s="64">
        <v>30</v>
      </c>
      <c r="R46" s="41">
        <f>K46*Q46</f>
        <v>2460</v>
      </c>
      <c r="S46" s="64">
        <v>31</v>
      </c>
      <c r="T46" s="52">
        <f t="shared" si="7"/>
        <v>2542</v>
      </c>
      <c r="U46" s="13">
        <f t="shared" si="1"/>
        <v>121</v>
      </c>
      <c r="V46" s="13">
        <f t="shared" si="2"/>
        <v>9922</v>
      </c>
    </row>
    <row r="47" spans="1:22" ht="24" x14ac:dyDescent="0.55000000000000004">
      <c r="A47" s="57">
        <v>42</v>
      </c>
      <c r="B47" s="54" t="s">
        <v>632</v>
      </c>
      <c r="C47" s="58" t="s">
        <v>633</v>
      </c>
      <c r="D47" s="59" t="s">
        <v>235</v>
      </c>
      <c r="E47" s="66">
        <v>15</v>
      </c>
      <c r="F47" s="61">
        <v>10</v>
      </c>
      <c r="G47" s="61">
        <v>15</v>
      </c>
      <c r="H47" s="62">
        <f>([1]รพ!H47)</f>
        <v>19</v>
      </c>
      <c r="I47" s="62">
        <v>0</v>
      </c>
      <c r="J47" s="61">
        <f t="shared" si="3"/>
        <v>19</v>
      </c>
      <c r="K47" s="63">
        <v>268.57</v>
      </c>
      <c r="L47" s="63">
        <f t="shared" si="0"/>
        <v>5102.83</v>
      </c>
      <c r="M47" s="64">
        <v>19</v>
      </c>
      <c r="N47" s="41">
        <f t="shared" si="4"/>
        <v>5102.83</v>
      </c>
      <c r="O47" s="64">
        <v>0</v>
      </c>
      <c r="P47" s="41">
        <f t="shared" si="5"/>
        <v>0</v>
      </c>
      <c r="Q47" s="64">
        <v>0</v>
      </c>
      <c r="R47" s="41">
        <f t="shared" si="6"/>
        <v>0</v>
      </c>
      <c r="S47" s="64">
        <v>0</v>
      </c>
      <c r="T47" s="52">
        <f t="shared" si="7"/>
        <v>0</v>
      </c>
      <c r="U47" s="13">
        <f t="shared" si="1"/>
        <v>19</v>
      </c>
      <c r="V47" s="13">
        <f t="shared" si="2"/>
        <v>5102.83</v>
      </c>
    </row>
    <row r="48" spans="1:22" ht="24" x14ac:dyDescent="0.55000000000000004">
      <c r="A48" s="57">
        <v>43</v>
      </c>
      <c r="B48" s="54" t="s">
        <v>634</v>
      </c>
      <c r="C48" s="58" t="s">
        <v>633</v>
      </c>
      <c r="D48" s="59" t="s">
        <v>235</v>
      </c>
      <c r="E48" s="60">
        <v>10</v>
      </c>
      <c r="F48" s="61">
        <v>5</v>
      </c>
      <c r="G48" s="61">
        <v>15</v>
      </c>
      <c r="H48" s="62">
        <f>([1]รพ!H48)</f>
        <v>15</v>
      </c>
      <c r="I48" s="62">
        <v>0</v>
      </c>
      <c r="J48" s="61">
        <f t="shared" si="3"/>
        <v>15</v>
      </c>
      <c r="K48" s="63">
        <v>283.55</v>
      </c>
      <c r="L48" s="63">
        <f t="shared" si="0"/>
        <v>4253.25</v>
      </c>
      <c r="M48" s="64">
        <v>7</v>
      </c>
      <c r="N48" s="41">
        <f t="shared" si="4"/>
        <v>1984.8500000000001</v>
      </c>
      <c r="O48" s="64">
        <v>0</v>
      </c>
      <c r="P48" s="41">
        <f t="shared" si="5"/>
        <v>0</v>
      </c>
      <c r="Q48" s="64">
        <v>8</v>
      </c>
      <c r="R48" s="41">
        <f t="shared" si="6"/>
        <v>2268.4</v>
      </c>
      <c r="S48" s="64">
        <v>0</v>
      </c>
      <c r="T48" s="52">
        <f t="shared" si="7"/>
        <v>0</v>
      </c>
      <c r="U48" s="13">
        <f t="shared" si="1"/>
        <v>15</v>
      </c>
      <c r="V48" s="13">
        <f t="shared" si="2"/>
        <v>4253.25</v>
      </c>
    </row>
    <row r="49" spans="1:22" ht="24" x14ac:dyDescent="0.55000000000000004">
      <c r="A49" s="57">
        <v>44</v>
      </c>
      <c r="B49" s="54" t="s">
        <v>635</v>
      </c>
      <c r="C49" s="58">
        <v>5</v>
      </c>
      <c r="D49" s="59" t="s">
        <v>636</v>
      </c>
      <c r="E49" s="66">
        <v>5</v>
      </c>
      <c r="F49" s="61">
        <v>5</v>
      </c>
      <c r="G49" s="61">
        <v>0</v>
      </c>
      <c r="H49" s="62">
        <f>([1]รพ!H49)</f>
        <v>6</v>
      </c>
      <c r="I49" s="62">
        <v>0</v>
      </c>
      <c r="J49" s="61">
        <f t="shared" si="3"/>
        <v>6</v>
      </c>
      <c r="K49" s="63">
        <v>267.5</v>
      </c>
      <c r="L49" s="63">
        <f t="shared" si="0"/>
        <v>1605</v>
      </c>
      <c r="M49" s="64">
        <v>3</v>
      </c>
      <c r="N49" s="41">
        <f t="shared" si="4"/>
        <v>802.5</v>
      </c>
      <c r="O49" s="64">
        <v>3</v>
      </c>
      <c r="P49" s="41">
        <f t="shared" si="5"/>
        <v>802.5</v>
      </c>
      <c r="Q49" s="64">
        <v>0</v>
      </c>
      <c r="R49" s="41">
        <f t="shared" si="6"/>
        <v>0</v>
      </c>
      <c r="S49" s="64">
        <v>0</v>
      </c>
      <c r="T49" s="52">
        <f t="shared" si="7"/>
        <v>0</v>
      </c>
      <c r="U49" s="13">
        <f t="shared" si="1"/>
        <v>6</v>
      </c>
      <c r="V49" s="13">
        <f t="shared" si="2"/>
        <v>1605</v>
      </c>
    </row>
    <row r="50" spans="1:22" ht="24" x14ac:dyDescent="0.55000000000000004">
      <c r="A50" s="57">
        <v>45</v>
      </c>
      <c r="B50" s="54" t="s">
        <v>637</v>
      </c>
      <c r="C50" s="58" t="s">
        <v>638</v>
      </c>
      <c r="D50" s="59" t="s">
        <v>385</v>
      </c>
      <c r="E50" s="60">
        <v>6</v>
      </c>
      <c r="F50" s="61">
        <v>5</v>
      </c>
      <c r="G50" s="61">
        <v>0</v>
      </c>
      <c r="H50" s="62">
        <f>([1]รพ!H50+[1]รพ.สต.!U30)</f>
        <v>8</v>
      </c>
      <c r="I50" s="62">
        <v>0</v>
      </c>
      <c r="J50" s="61">
        <f t="shared" si="3"/>
        <v>8</v>
      </c>
      <c r="K50" s="63">
        <v>630</v>
      </c>
      <c r="L50" s="63">
        <f t="shared" si="0"/>
        <v>5040</v>
      </c>
      <c r="M50" s="64">
        <v>2</v>
      </c>
      <c r="N50" s="41">
        <f t="shared" si="4"/>
        <v>1260</v>
      </c>
      <c r="O50" s="64">
        <v>2</v>
      </c>
      <c r="P50" s="41">
        <f t="shared" si="5"/>
        <v>1260</v>
      </c>
      <c r="Q50" s="64">
        <v>2</v>
      </c>
      <c r="R50" s="41">
        <f t="shared" si="6"/>
        <v>1260</v>
      </c>
      <c r="S50" s="64">
        <v>2</v>
      </c>
      <c r="T50" s="52">
        <f t="shared" si="7"/>
        <v>1260</v>
      </c>
      <c r="U50" s="13">
        <f t="shared" si="1"/>
        <v>8</v>
      </c>
      <c r="V50" s="13">
        <f t="shared" si="2"/>
        <v>5040</v>
      </c>
    </row>
    <row r="51" spans="1:22" ht="24" x14ac:dyDescent="0.55000000000000004">
      <c r="A51" s="57">
        <v>46</v>
      </c>
      <c r="B51" s="54" t="s">
        <v>639</v>
      </c>
      <c r="C51" s="58" t="s">
        <v>606</v>
      </c>
      <c r="D51" s="59" t="s">
        <v>640</v>
      </c>
      <c r="E51" s="66">
        <v>6</v>
      </c>
      <c r="F51" s="61">
        <v>1</v>
      </c>
      <c r="G51" s="61">
        <v>1</v>
      </c>
      <c r="H51" s="62">
        <f>([1]รพ!H51)</f>
        <v>2</v>
      </c>
      <c r="I51" s="62">
        <v>0</v>
      </c>
      <c r="J51" s="61">
        <f t="shared" si="3"/>
        <v>2</v>
      </c>
      <c r="K51" s="63">
        <v>1600</v>
      </c>
      <c r="L51" s="63">
        <f t="shared" si="0"/>
        <v>3200</v>
      </c>
      <c r="M51" s="64">
        <v>0</v>
      </c>
      <c r="N51" s="41">
        <f t="shared" si="4"/>
        <v>0</v>
      </c>
      <c r="O51" s="64">
        <v>1</v>
      </c>
      <c r="P51" s="41">
        <f t="shared" si="5"/>
        <v>1600</v>
      </c>
      <c r="Q51" s="64">
        <v>0</v>
      </c>
      <c r="R51" s="41">
        <f t="shared" si="6"/>
        <v>0</v>
      </c>
      <c r="S51" s="64">
        <v>1</v>
      </c>
      <c r="T51" s="52">
        <f t="shared" si="7"/>
        <v>1600</v>
      </c>
      <c r="U51" s="13">
        <f t="shared" si="1"/>
        <v>2</v>
      </c>
      <c r="V51" s="13">
        <f t="shared" si="2"/>
        <v>3200</v>
      </c>
    </row>
    <row r="52" spans="1:22" ht="24" x14ac:dyDescent="0.55000000000000004">
      <c r="A52" s="57">
        <v>47</v>
      </c>
      <c r="B52" s="54" t="s">
        <v>641</v>
      </c>
      <c r="C52" s="58" t="s">
        <v>617</v>
      </c>
      <c r="D52" s="59" t="s">
        <v>270</v>
      </c>
      <c r="E52" s="66">
        <v>12</v>
      </c>
      <c r="F52" s="61">
        <v>5</v>
      </c>
      <c r="G52" s="61">
        <v>19</v>
      </c>
      <c r="H52" s="62">
        <f>([1]รพ!H52)</f>
        <v>16</v>
      </c>
      <c r="I52" s="62">
        <v>0</v>
      </c>
      <c r="J52" s="61">
        <f t="shared" si="3"/>
        <v>16</v>
      </c>
      <c r="K52" s="63">
        <v>267.5</v>
      </c>
      <c r="L52" s="63">
        <f t="shared" si="0"/>
        <v>4280</v>
      </c>
      <c r="M52" s="64">
        <v>4</v>
      </c>
      <c r="N52" s="41">
        <f t="shared" si="4"/>
        <v>1070</v>
      </c>
      <c r="O52" s="64">
        <v>4</v>
      </c>
      <c r="P52" s="41">
        <f t="shared" si="5"/>
        <v>1070</v>
      </c>
      <c r="Q52" s="64">
        <v>4</v>
      </c>
      <c r="R52" s="41">
        <f t="shared" si="6"/>
        <v>1070</v>
      </c>
      <c r="S52" s="64">
        <v>4</v>
      </c>
      <c r="T52" s="52">
        <f t="shared" si="7"/>
        <v>1070</v>
      </c>
      <c r="U52" s="13">
        <f t="shared" si="1"/>
        <v>16</v>
      </c>
      <c r="V52" s="13">
        <f t="shared" si="2"/>
        <v>4280</v>
      </c>
    </row>
    <row r="53" spans="1:22" ht="24" x14ac:dyDescent="0.55000000000000004">
      <c r="A53" s="57">
        <v>48</v>
      </c>
      <c r="B53" s="54" t="s">
        <v>642</v>
      </c>
      <c r="C53" s="58" t="s">
        <v>643</v>
      </c>
      <c r="D53" s="59" t="s">
        <v>636</v>
      </c>
      <c r="E53" s="66">
        <v>3</v>
      </c>
      <c r="F53" s="61">
        <v>2</v>
      </c>
      <c r="G53" s="61">
        <v>0</v>
      </c>
      <c r="H53" s="62">
        <f>([1]รพ!H53)</f>
        <v>6</v>
      </c>
      <c r="I53" s="62">
        <v>0</v>
      </c>
      <c r="J53" s="61">
        <f t="shared" si="3"/>
        <v>6</v>
      </c>
      <c r="K53" s="63">
        <v>520</v>
      </c>
      <c r="L53" s="63">
        <f t="shared" si="0"/>
        <v>3120</v>
      </c>
      <c r="M53" s="64">
        <v>3</v>
      </c>
      <c r="N53" s="41">
        <f t="shared" si="4"/>
        <v>1560</v>
      </c>
      <c r="O53" s="64">
        <v>0</v>
      </c>
      <c r="P53" s="41">
        <f t="shared" si="5"/>
        <v>0</v>
      </c>
      <c r="Q53" s="64">
        <v>3</v>
      </c>
      <c r="R53" s="41">
        <f t="shared" si="6"/>
        <v>1560</v>
      </c>
      <c r="S53" s="64">
        <v>0</v>
      </c>
      <c r="T53" s="52">
        <f t="shared" si="7"/>
        <v>0</v>
      </c>
      <c r="U53" s="13">
        <f t="shared" si="1"/>
        <v>6</v>
      </c>
      <c r="V53" s="13">
        <f t="shared" si="2"/>
        <v>3120</v>
      </c>
    </row>
    <row r="54" spans="1:22" ht="24" x14ac:dyDescent="0.55000000000000004">
      <c r="A54" s="57">
        <v>49</v>
      </c>
      <c r="B54" s="54" t="s">
        <v>644</v>
      </c>
      <c r="C54" s="58"/>
      <c r="D54" s="59" t="s">
        <v>645</v>
      </c>
      <c r="E54" s="66">
        <v>1</v>
      </c>
      <c r="F54" s="61">
        <v>1</v>
      </c>
      <c r="G54" s="61">
        <v>1</v>
      </c>
      <c r="H54" s="61">
        <f>([1]รพ!H54)</f>
        <v>3</v>
      </c>
      <c r="I54" s="61">
        <v>0</v>
      </c>
      <c r="J54" s="61">
        <f t="shared" si="3"/>
        <v>3</v>
      </c>
      <c r="K54" s="74">
        <v>2230.9499999999998</v>
      </c>
      <c r="L54" s="74">
        <f>J54*K54</f>
        <v>6692.8499999999995</v>
      </c>
      <c r="M54" s="53">
        <v>0</v>
      </c>
      <c r="N54" s="41">
        <f t="shared" si="4"/>
        <v>0</v>
      </c>
      <c r="O54" s="53">
        <v>1</v>
      </c>
      <c r="P54" s="41">
        <f t="shared" si="5"/>
        <v>2230.9499999999998</v>
      </c>
      <c r="Q54" s="53">
        <v>1</v>
      </c>
      <c r="R54" s="41">
        <f t="shared" si="6"/>
        <v>2230.9499999999998</v>
      </c>
      <c r="S54" s="53">
        <v>1</v>
      </c>
      <c r="T54" s="52">
        <f t="shared" si="7"/>
        <v>2230.9499999999998</v>
      </c>
      <c r="U54" s="13">
        <f t="shared" si="1"/>
        <v>3</v>
      </c>
      <c r="V54" s="13">
        <f t="shared" si="2"/>
        <v>6692.8499999999995</v>
      </c>
    </row>
    <row r="55" spans="1:22" ht="24" x14ac:dyDescent="0.55000000000000004">
      <c r="A55" s="57">
        <v>50</v>
      </c>
      <c r="B55" s="54" t="s">
        <v>646</v>
      </c>
      <c r="C55" s="58">
        <v>2</v>
      </c>
      <c r="D55" s="59" t="s">
        <v>270</v>
      </c>
      <c r="E55" s="66">
        <v>10</v>
      </c>
      <c r="F55" s="61">
        <v>5</v>
      </c>
      <c r="G55" s="61">
        <v>14</v>
      </c>
      <c r="H55" s="62">
        <f>([1]รพ!H55)</f>
        <v>15</v>
      </c>
      <c r="I55" s="62">
        <v>0</v>
      </c>
      <c r="J55" s="61">
        <f t="shared" si="3"/>
        <v>15</v>
      </c>
      <c r="K55" s="63">
        <v>35</v>
      </c>
      <c r="L55" s="63">
        <f t="shared" si="0"/>
        <v>525</v>
      </c>
      <c r="M55" s="64">
        <v>5</v>
      </c>
      <c r="N55" s="41">
        <f t="shared" si="4"/>
        <v>175</v>
      </c>
      <c r="O55" s="64">
        <v>5</v>
      </c>
      <c r="P55" s="41">
        <f t="shared" si="5"/>
        <v>175</v>
      </c>
      <c r="Q55" s="64">
        <v>5</v>
      </c>
      <c r="R55" s="41">
        <f t="shared" si="6"/>
        <v>175</v>
      </c>
      <c r="S55" s="64">
        <v>0</v>
      </c>
      <c r="T55" s="52">
        <f t="shared" si="7"/>
        <v>0</v>
      </c>
      <c r="U55" s="13">
        <f t="shared" si="1"/>
        <v>15</v>
      </c>
      <c r="V55" s="13">
        <f t="shared" si="2"/>
        <v>525</v>
      </c>
    </row>
    <row r="56" spans="1:22" ht="24" x14ac:dyDescent="0.55000000000000004">
      <c r="A56" s="57">
        <v>51</v>
      </c>
      <c r="B56" s="54" t="s">
        <v>647</v>
      </c>
      <c r="C56" s="58"/>
      <c r="D56" s="59" t="s">
        <v>299</v>
      </c>
      <c r="E56" s="66">
        <v>5</v>
      </c>
      <c r="F56" s="61">
        <v>2</v>
      </c>
      <c r="G56" s="61">
        <v>3</v>
      </c>
      <c r="H56" s="62">
        <f>([1]รพ!H56)</f>
        <v>8</v>
      </c>
      <c r="I56" s="62">
        <v>0</v>
      </c>
      <c r="J56" s="61">
        <f t="shared" si="3"/>
        <v>8</v>
      </c>
      <c r="K56" s="63">
        <v>120</v>
      </c>
      <c r="L56" s="63">
        <f t="shared" si="0"/>
        <v>960</v>
      </c>
      <c r="M56" s="64">
        <v>4</v>
      </c>
      <c r="N56" s="41">
        <f t="shared" si="4"/>
        <v>480</v>
      </c>
      <c r="O56" s="64">
        <v>0</v>
      </c>
      <c r="P56" s="41">
        <f t="shared" si="5"/>
        <v>0</v>
      </c>
      <c r="Q56" s="64">
        <v>4</v>
      </c>
      <c r="R56" s="41">
        <f t="shared" si="6"/>
        <v>480</v>
      </c>
      <c r="S56" s="64">
        <v>0</v>
      </c>
      <c r="T56" s="52">
        <f t="shared" si="7"/>
        <v>0</v>
      </c>
      <c r="U56" s="13">
        <f t="shared" si="1"/>
        <v>8</v>
      </c>
      <c r="V56" s="13">
        <f t="shared" si="2"/>
        <v>960</v>
      </c>
    </row>
    <row r="57" spans="1:22" ht="24" x14ac:dyDescent="0.55000000000000004">
      <c r="A57" s="57">
        <v>52</v>
      </c>
      <c r="B57" s="54" t="s">
        <v>648</v>
      </c>
      <c r="C57" s="58">
        <v>2</v>
      </c>
      <c r="D57" s="59" t="s">
        <v>270</v>
      </c>
      <c r="E57" s="66">
        <v>2</v>
      </c>
      <c r="F57" s="75">
        <v>1</v>
      </c>
      <c r="G57" s="75">
        <v>1</v>
      </c>
      <c r="H57" s="76">
        <f>([1]รพ!H57)</f>
        <v>6</v>
      </c>
      <c r="I57" s="62">
        <v>0</v>
      </c>
      <c r="J57" s="61">
        <f t="shared" si="3"/>
        <v>6</v>
      </c>
      <c r="K57" s="63">
        <v>35</v>
      </c>
      <c r="L57" s="63">
        <f t="shared" si="0"/>
        <v>210</v>
      </c>
      <c r="M57" s="64">
        <v>1</v>
      </c>
      <c r="N57" s="41">
        <f t="shared" si="4"/>
        <v>35</v>
      </c>
      <c r="O57" s="64">
        <v>2</v>
      </c>
      <c r="P57" s="41">
        <f t="shared" si="5"/>
        <v>70</v>
      </c>
      <c r="Q57" s="64">
        <v>2</v>
      </c>
      <c r="R57" s="41">
        <f t="shared" si="6"/>
        <v>70</v>
      </c>
      <c r="S57" s="64">
        <v>1</v>
      </c>
      <c r="T57" s="52">
        <f t="shared" si="7"/>
        <v>35</v>
      </c>
      <c r="U57" s="13">
        <f t="shared" si="1"/>
        <v>6</v>
      </c>
      <c r="V57" s="13">
        <f t="shared" si="2"/>
        <v>210</v>
      </c>
    </row>
    <row r="58" spans="1:22" ht="24" x14ac:dyDescent="0.55000000000000004">
      <c r="A58" s="57">
        <v>53</v>
      </c>
      <c r="B58" s="54" t="s">
        <v>649</v>
      </c>
      <c r="C58" s="58"/>
      <c r="D58" s="59" t="s">
        <v>580</v>
      </c>
      <c r="E58" s="66">
        <v>1</v>
      </c>
      <c r="F58" s="75">
        <v>0</v>
      </c>
      <c r="G58" s="75">
        <v>2</v>
      </c>
      <c r="H58" s="76">
        <f>([1]รพ!H58)</f>
        <v>1</v>
      </c>
      <c r="I58" s="62">
        <v>0</v>
      </c>
      <c r="J58" s="61">
        <f t="shared" si="3"/>
        <v>1</v>
      </c>
      <c r="K58" s="63">
        <v>70</v>
      </c>
      <c r="L58" s="63">
        <f t="shared" si="0"/>
        <v>70</v>
      </c>
      <c r="M58" s="64">
        <v>1</v>
      </c>
      <c r="N58" s="41">
        <f t="shared" si="4"/>
        <v>70</v>
      </c>
      <c r="O58" s="64">
        <v>0</v>
      </c>
      <c r="P58" s="41">
        <f t="shared" si="5"/>
        <v>0</v>
      </c>
      <c r="Q58" s="64">
        <v>0</v>
      </c>
      <c r="R58" s="41">
        <f t="shared" si="6"/>
        <v>0</v>
      </c>
      <c r="S58" s="64">
        <v>0</v>
      </c>
      <c r="T58" s="52">
        <f t="shared" si="7"/>
        <v>0</v>
      </c>
      <c r="U58" s="13">
        <f t="shared" si="1"/>
        <v>1</v>
      </c>
      <c r="V58" s="13">
        <f t="shared" si="2"/>
        <v>70</v>
      </c>
    </row>
    <row r="59" spans="1:22" ht="24" x14ac:dyDescent="0.55000000000000004">
      <c r="A59" s="57">
        <v>54</v>
      </c>
      <c r="B59" s="54" t="s">
        <v>650</v>
      </c>
      <c r="C59" s="58" t="s">
        <v>651</v>
      </c>
      <c r="D59" s="59" t="s">
        <v>385</v>
      </c>
      <c r="E59" s="75">
        <v>1</v>
      </c>
      <c r="F59" s="61">
        <v>2</v>
      </c>
      <c r="G59" s="61">
        <v>1</v>
      </c>
      <c r="H59" s="62">
        <f>([1]รพ!H59)</f>
        <v>1</v>
      </c>
      <c r="I59" s="62">
        <v>0</v>
      </c>
      <c r="J59" s="61">
        <f t="shared" si="3"/>
        <v>1</v>
      </c>
      <c r="K59" s="63">
        <v>400</v>
      </c>
      <c r="L59" s="63">
        <f t="shared" si="0"/>
        <v>400</v>
      </c>
      <c r="M59" s="64">
        <v>0</v>
      </c>
      <c r="N59" s="41">
        <f t="shared" si="4"/>
        <v>0</v>
      </c>
      <c r="O59" s="64">
        <v>1</v>
      </c>
      <c r="P59" s="41">
        <f t="shared" si="5"/>
        <v>400</v>
      </c>
      <c r="Q59" s="64">
        <v>0</v>
      </c>
      <c r="R59" s="41">
        <f t="shared" si="6"/>
        <v>0</v>
      </c>
      <c r="S59" s="64">
        <v>0</v>
      </c>
      <c r="T59" s="52">
        <f t="shared" si="7"/>
        <v>0</v>
      </c>
      <c r="U59" s="13">
        <f t="shared" si="1"/>
        <v>1</v>
      </c>
      <c r="V59" s="13">
        <f t="shared" si="2"/>
        <v>400</v>
      </c>
    </row>
    <row r="60" spans="1:22" ht="24" x14ac:dyDescent="0.55000000000000004">
      <c r="A60" s="57">
        <v>55</v>
      </c>
      <c r="B60" s="54" t="s">
        <v>652</v>
      </c>
      <c r="C60" s="58" t="s">
        <v>653</v>
      </c>
      <c r="D60" s="59" t="s">
        <v>654</v>
      </c>
      <c r="E60" s="75">
        <v>0</v>
      </c>
      <c r="F60" s="61">
        <v>2</v>
      </c>
      <c r="G60" s="61">
        <v>2</v>
      </c>
      <c r="H60" s="62">
        <f>([1]รพ!H60)</f>
        <v>2</v>
      </c>
      <c r="I60" s="62">
        <v>1</v>
      </c>
      <c r="J60" s="61">
        <f t="shared" si="3"/>
        <v>1</v>
      </c>
      <c r="K60" s="63">
        <v>3140</v>
      </c>
      <c r="L60" s="63">
        <f>J60*K60</f>
        <v>3140</v>
      </c>
      <c r="M60" s="64">
        <v>0</v>
      </c>
      <c r="N60" s="41">
        <f t="shared" si="4"/>
        <v>0</v>
      </c>
      <c r="O60" s="64">
        <v>0</v>
      </c>
      <c r="P60" s="41">
        <f t="shared" si="5"/>
        <v>0</v>
      </c>
      <c r="Q60" s="64">
        <v>1</v>
      </c>
      <c r="R60" s="41">
        <f t="shared" si="6"/>
        <v>3140</v>
      </c>
      <c r="S60" s="64">
        <v>0</v>
      </c>
      <c r="T60" s="52">
        <f t="shared" si="7"/>
        <v>0</v>
      </c>
      <c r="U60" s="13">
        <f t="shared" si="1"/>
        <v>1</v>
      </c>
      <c r="V60" s="13">
        <f t="shared" si="2"/>
        <v>3140</v>
      </c>
    </row>
    <row r="61" spans="1:22" ht="24" x14ac:dyDescent="0.55000000000000004">
      <c r="A61" s="57">
        <v>56</v>
      </c>
      <c r="B61" s="54" t="s">
        <v>655</v>
      </c>
      <c r="C61" s="58" t="s">
        <v>656</v>
      </c>
      <c r="D61" s="59" t="s">
        <v>654</v>
      </c>
      <c r="E61" s="75">
        <v>0</v>
      </c>
      <c r="F61" s="61">
        <v>1</v>
      </c>
      <c r="G61" s="61">
        <v>3</v>
      </c>
      <c r="H61" s="62">
        <f>([1]รพ!H61)</f>
        <v>1</v>
      </c>
      <c r="I61" s="62">
        <v>0</v>
      </c>
      <c r="J61" s="61">
        <f t="shared" si="3"/>
        <v>1</v>
      </c>
      <c r="K61" s="63">
        <v>750</v>
      </c>
      <c r="L61" s="63">
        <f>J61*K61</f>
        <v>750</v>
      </c>
      <c r="M61" s="64">
        <v>0</v>
      </c>
      <c r="N61" s="41">
        <f t="shared" si="4"/>
        <v>0</v>
      </c>
      <c r="O61" s="64">
        <v>0</v>
      </c>
      <c r="P61" s="41">
        <f t="shared" si="5"/>
        <v>0</v>
      </c>
      <c r="Q61" s="64">
        <v>1</v>
      </c>
      <c r="R61" s="41">
        <f t="shared" si="6"/>
        <v>750</v>
      </c>
      <c r="S61" s="64">
        <v>0</v>
      </c>
      <c r="T61" s="52">
        <f t="shared" si="7"/>
        <v>0</v>
      </c>
      <c r="U61" s="13">
        <f t="shared" si="1"/>
        <v>1</v>
      </c>
      <c r="V61" s="13">
        <f t="shared" si="2"/>
        <v>750</v>
      </c>
    </row>
    <row r="62" spans="1:22" ht="24" x14ac:dyDescent="0.55000000000000004">
      <c r="A62" s="57">
        <v>57</v>
      </c>
      <c r="B62" s="54" t="s">
        <v>657</v>
      </c>
      <c r="C62" s="58" t="s">
        <v>658</v>
      </c>
      <c r="D62" s="59" t="s">
        <v>235</v>
      </c>
      <c r="E62" s="75">
        <v>0</v>
      </c>
      <c r="F62" s="61">
        <v>2</v>
      </c>
      <c r="G62" s="61">
        <v>0</v>
      </c>
      <c r="H62" s="62">
        <f>([1]รพ!H62)</f>
        <v>4</v>
      </c>
      <c r="I62" s="62">
        <v>0</v>
      </c>
      <c r="J62" s="61">
        <f t="shared" si="3"/>
        <v>4</v>
      </c>
      <c r="K62" s="63">
        <v>660</v>
      </c>
      <c r="L62" s="63">
        <f>J62*K62</f>
        <v>2640</v>
      </c>
      <c r="M62" s="64">
        <v>1</v>
      </c>
      <c r="N62" s="41">
        <f t="shared" si="4"/>
        <v>660</v>
      </c>
      <c r="O62" s="64">
        <v>1</v>
      </c>
      <c r="P62" s="41">
        <f t="shared" si="5"/>
        <v>660</v>
      </c>
      <c r="Q62" s="64">
        <v>1</v>
      </c>
      <c r="R62" s="41">
        <f t="shared" si="6"/>
        <v>660</v>
      </c>
      <c r="S62" s="64">
        <v>1</v>
      </c>
      <c r="T62" s="52">
        <f t="shared" si="7"/>
        <v>660</v>
      </c>
      <c r="U62" s="13">
        <f t="shared" si="1"/>
        <v>4</v>
      </c>
      <c r="V62" s="13">
        <f t="shared" si="2"/>
        <v>2640</v>
      </c>
    </row>
    <row r="63" spans="1:22" ht="24" x14ac:dyDescent="0.55000000000000004">
      <c r="A63" s="57">
        <v>58</v>
      </c>
      <c r="B63" s="54" t="s">
        <v>659</v>
      </c>
      <c r="C63" s="58" t="s">
        <v>660</v>
      </c>
      <c r="D63" s="59" t="s">
        <v>661</v>
      </c>
      <c r="E63" s="66">
        <v>6</v>
      </c>
      <c r="F63" s="66">
        <v>2</v>
      </c>
      <c r="G63" s="66">
        <v>0</v>
      </c>
      <c r="H63" s="62">
        <f>([1]รพ!H63+[1]รพ.สต.!U31)</f>
        <v>4</v>
      </c>
      <c r="I63" s="62">
        <v>0</v>
      </c>
      <c r="J63" s="61">
        <f t="shared" si="3"/>
        <v>4</v>
      </c>
      <c r="K63" s="63">
        <v>995.1</v>
      </c>
      <c r="L63" s="63">
        <f t="shared" si="0"/>
        <v>3980.4</v>
      </c>
      <c r="M63" s="64">
        <v>0</v>
      </c>
      <c r="N63" s="41">
        <f t="shared" si="4"/>
        <v>0</v>
      </c>
      <c r="O63" s="64">
        <v>2</v>
      </c>
      <c r="P63" s="41">
        <f t="shared" si="5"/>
        <v>1990.2</v>
      </c>
      <c r="Q63" s="64">
        <v>2</v>
      </c>
      <c r="R63" s="41">
        <f t="shared" si="6"/>
        <v>1990.2</v>
      </c>
      <c r="S63" s="64">
        <v>0</v>
      </c>
      <c r="T63" s="52">
        <f t="shared" si="7"/>
        <v>0</v>
      </c>
      <c r="U63" s="13">
        <f t="shared" si="1"/>
        <v>4</v>
      </c>
      <c r="V63" s="13">
        <f t="shared" si="2"/>
        <v>3980.4</v>
      </c>
    </row>
    <row r="64" spans="1:22" ht="24" x14ac:dyDescent="0.55000000000000004">
      <c r="A64" s="57">
        <v>59</v>
      </c>
      <c r="B64" s="54" t="s">
        <v>662</v>
      </c>
      <c r="C64" s="58">
        <v>10</v>
      </c>
      <c r="D64" s="59" t="s">
        <v>256</v>
      </c>
      <c r="E64" s="66">
        <v>5</v>
      </c>
      <c r="F64" s="66">
        <v>5</v>
      </c>
      <c r="G64" s="66">
        <v>0</v>
      </c>
      <c r="H64" s="62">
        <f>([1]รพ!H64+[1]รพ.สต.!U55)</f>
        <v>11</v>
      </c>
      <c r="I64" s="62">
        <v>6</v>
      </c>
      <c r="J64" s="61">
        <f t="shared" si="3"/>
        <v>5</v>
      </c>
      <c r="K64" s="63">
        <v>180</v>
      </c>
      <c r="L64" s="63">
        <f t="shared" si="0"/>
        <v>900</v>
      </c>
      <c r="M64" s="64">
        <v>2</v>
      </c>
      <c r="N64" s="41">
        <f t="shared" si="4"/>
        <v>360</v>
      </c>
      <c r="O64" s="64">
        <v>2</v>
      </c>
      <c r="P64" s="41">
        <f t="shared" si="5"/>
        <v>360</v>
      </c>
      <c r="Q64" s="64">
        <v>1</v>
      </c>
      <c r="R64" s="41">
        <f t="shared" si="6"/>
        <v>180</v>
      </c>
      <c r="S64" s="64">
        <v>0</v>
      </c>
      <c r="T64" s="52">
        <f t="shared" si="7"/>
        <v>0</v>
      </c>
      <c r="U64" s="13">
        <f t="shared" si="1"/>
        <v>5</v>
      </c>
      <c r="V64" s="13">
        <f t="shared" si="2"/>
        <v>900</v>
      </c>
    </row>
    <row r="65" spans="1:22" ht="24" x14ac:dyDescent="0.55000000000000004">
      <c r="A65" s="57">
        <v>60</v>
      </c>
      <c r="B65" s="54" t="s">
        <v>663</v>
      </c>
      <c r="C65" s="58"/>
      <c r="D65" s="59" t="s">
        <v>270</v>
      </c>
      <c r="E65" s="66">
        <v>5</v>
      </c>
      <c r="F65" s="66">
        <v>5</v>
      </c>
      <c r="G65" s="66">
        <v>0</v>
      </c>
      <c r="H65" s="62">
        <f>([1]รพ!H65+[1]รพ.สต.!U32)</f>
        <v>20</v>
      </c>
      <c r="I65" s="62">
        <v>5</v>
      </c>
      <c r="J65" s="61">
        <f t="shared" si="3"/>
        <v>15</v>
      </c>
      <c r="K65" s="63">
        <v>2199.92</v>
      </c>
      <c r="L65" s="63">
        <f t="shared" si="0"/>
        <v>32998.800000000003</v>
      </c>
      <c r="M65" s="64">
        <v>5</v>
      </c>
      <c r="N65" s="41">
        <f t="shared" si="4"/>
        <v>10999.6</v>
      </c>
      <c r="O65" s="64">
        <v>5</v>
      </c>
      <c r="P65" s="41">
        <f t="shared" si="5"/>
        <v>10999.6</v>
      </c>
      <c r="Q65" s="64">
        <v>5</v>
      </c>
      <c r="R65" s="41">
        <f t="shared" si="6"/>
        <v>10999.6</v>
      </c>
      <c r="S65" s="64">
        <v>0</v>
      </c>
      <c r="T65" s="52">
        <f t="shared" si="7"/>
        <v>0</v>
      </c>
      <c r="U65" s="13">
        <f t="shared" si="1"/>
        <v>15</v>
      </c>
      <c r="V65" s="13">
        <f t="shared" si="2"/>
        <v>32998.800000000003</v>
      </c>
    </row>
    <row r="66" spans="1:22" ht="24" x14ac:dyDescent="0.55000000000000004">
      <c r="A66" s="57">
        <v>61</v>
      </c>
      <c r="B66" s="54" t="s">
        <v>664</v>
      </c>
      <c r="C66" s="58"/>
      <c r="D66" s="59" t="s">
        <v>270</v>
      </c>
      <c r="E66" s="66">
        <v>4</v>
      </c>
      <c r="F66" s="61">
        <v>3</v>
      </c>
      <c r="G66" s="61">
        <v>2</v>
      </c>
      <c r="H66" s="62">
        <f>([1]รพ!H66)</f>
        <v>3</v>
      </c>
      <c r="I66" s="62">
        <v>0</v>
      </c>
      <c r="J66" s="61">
        <f t="shared" si="3"/>
        <v>3</v>
      </c>
      <c r="K66" s="63">
        <v>1560</v>
      </c>
      <c r="L66" s="63">
        <f t="shared" si="0"/>
        <v>4680</v>
      </c>
      <c r="M66" s="64">
        <v>0</v>
      </c>
      <c r="N66" s="41">
        <f t="shared" si="4"/>
        <v>0</v>
      </c>
      <c r="O66" s="64">
        <v>1</v>
      </c>
      <c r="P66" s="41">
        <f t="shared" si="5"/>
        <v>1560</v>
      </c>
      <c r="Q66" s="64">
        <v>1</v>
      </c>
      <c r="R66" s="41">
        <f t="shared" si="6"/>
        <v>1560</v>
      </c>
      <c r="S66" s="64">
        <v>1</v>
      </c>
      <c r="T66" s="52">
        <f t="shared" si="7"/>
        <v>1560</v>
      </c>
      <c r="U66" s="13">
        <f t="shared" si="1"/>
        <v>3</v>
      </c>
      <c r="V66" s="13">
        <f t="shared" si="2"/>
        <v>4680</v>
      </c>
    </row>
    <row r="67" spans="1:22" ht="24" x14ac:dyDescent="0.55000000000000004">
      <c r="A67" s="57">
        <v>62</v>
      </c>
      <c r="B67" s="54" t="s">
        <v>665</v>
      </c>
      <c r="C67" s="58"/>
      <c r="D67" s="59" t="s">
        <v>299</v>
      </c>
      <c r="E67" s="66">
        <v>2</v>
      </c>
      <c r="F67" s="61">
        <v>0</v>
      </c>
      <c r="G67" s="61">
        <v>3</v>
      </c>
      <c r="H67" s="62">
        <f>([1]รพ!H67)</f>
        <v>1</v>
      </c>
      <c r="I67" s="62">
        <v>0</v>
      </c>
      <c r="J67" s="61">
        <f t="shared" si="3"/>
        <v>1</v>
      </c>
      <c r="K67" s="63">
        <v>170</v>
      </c>
      <c r="L67" s="63">
        <f t="shared" si="0"/>
        <v>170</v>
      </c>
      <c r="M67" s="64">
        <v>1</v>
      </c>
      <c r="N67" s="41">
        <f t="shared" si="4"/>
        <v>170</v>
      </c>
      <c r="O67" s="64">
        <v>0</v>
      </c>
      <c r="P67" s="41">
        <f t="shared" si="5"/>
        <v>0</v>
      </c>
      <c r="Q67" s="64">
        <v>0</v>
      </c>
      <c r="R67" s="41">
        <f t="shared" si="6"/>
        <v>0</v>
      </c>
      <c r="S67" s="64">
        <v>0</v>
      </c>
      <c r="T67" s="52">
        <f t="shared" si="7"/>
        <v>0</v>
      </c>
      <c r="U67" s="13">
        <f t="shared" si="1"/>
        <v>1</v>
      </c>
      <c r="V67" s="13">
        <f t="shared" si="2"/>
        <v>170</v>
      </c>
    </row>
    <row r="68" spans="1:22" ht="24" x14ac:dyDescent="0.55000000000000004">
      <c r="A68" s="57">
        <v>63</v>
      </c>
      <c r="B68" s="54" t="s">
        <v>666</v>
      </c>
      <c r="C68" s="58"/>
      <c r="D68" s="59" t="s">
        <v>299</v>
      </c>
      <c r="E68" s="66">
        <v>0</v>
      </c>
      <c r="F68" s="61">
        <v>0</v>
      </c>
      <c r="G68" s="61">
        <v>3</v>
      </c>
      <c r="H68" s="62">
        <f>([1]รพ!H68)</f>
        <v>2</v>
      </c>
      <c r="I68" s="62">
        <v>0</v>
      </c>
      <c r="J68" s="61">
        <f t="shared" si="3"/>
        <v>2</v>
      </c>
      <c r="K68" s="63">
        <v>200</v>
      </c>
      <c r="L68" s="63">
        <f t="shared" si="0"/>
        <v>400</v>
      </c>
      <c r="M68" s="64">
        <v>2</v>
      </c>
      <c r="N68" s="41">
        <f t="shared" si="4"/>
        <v>400</v>
      </c>
      <c r="O68" s="64">
        <v>0</v>
      </c>
      <c r="P68" s="41">
        <f t="shared" si="5"/>
        <v>0</v>
      </c>
      <c r="Q68" s="64">
        <v>0</v>
      </c>
      <c r="R68" s="41">
        <f t="shared" si="6"/>
        <v>0</v>
      </c>
      <c r="S68" s="64">
        <v>0</v>
      </c>
      <c r="T68" s="52">
        <f t="shared" si="7"/>
        <v>0</v>
      </c>
      <c r="U68" s="13">
        <f t="shared" si="1"/>
        <v>2</v>
      </c>
      <c r="V68" s="13">
        <f t="shared" si="2"/>
        <v>400</v>
      </c>
    </row>
    <row r="69" spans="1:22" ht="24" x14ac:dyDescent="0.55000000000000004">
      <c r="A69" s="57">
        <v>64</v>
      </c>
      <c r="B69" s="54" t="s">
        <v>667</v>
      </c>
      <c r="C69" s="58"/>
      <c r="D69" s="59" t="s">
        <v>299</v>
      </c>
      <c r="E69" s="66">
        <v>0</v>
      </c>
      <c r="F69" s="61">
        <v>0</v>
      </c>
      <c r="G69" s="61">
        <v>3</v>
      </c>
      <c r="H69" s="62">
        <v>2</v>
      </c>
      <c r="I69" s="62">
        <v>0</v>
      </c>
      <c r="J69" s="61">
        <f t="shared" si="3"/>
        <v>2</v>
      </c>
      <c r="K69" s="63">
        <v>200</v>
      </c>
      <c r="L69" s="63">
        <f t="shared" si="0"/>
        <v>400</v>
      </c>
      <c r="M69" s="64">
        <v>2</v>
      </c>
      <c r="N69" s="41">
        <f t="shared" si="4"/>
        <v>400</v>
      </c>
      <c r="O69" s="64">
        <v>0</v>
      </c>
      <c r="P69" s="41">
        <f t="shared" si="5"/>
        <v>0</v>
      </c>
      <c r="Q69" s="64">
        <v>0</v>
      </c>
      <c r="R69" s="41">
        <f t="shared" si="6"/>
        <v>0</v>
      </c>
      <c r="S69" s="64">
        <v>0</v>
      </c>
      <c r="T69" s="52">
        <f t="shared" si="7"/>
        <v>0</v>
      </c>
      <c r="U69" s="13">
        <f t="shared" si="1"/>
        <v>2</v>
      </c>
      <c r="V69" s="13">
        <f t="shared" si="2"/>
        <v>400</v>
      </c>
    </row>
    <row r="70" spans="1:22" ht="24" x14ac:dyDescent="0.55000000000000004">
      <c r="A70" s="57">
        <v>65</v>
      </c>
      <c r="B70" s="54" t="s">
        <v>668</v>
      </c>
      <c r="C70" s="58" t="s">
        <v>610</v>
      </c>
      <c r="D70" s="59" t="s">
        <v>270</v>
      </c>
      <c r="E70" s="66">
        <v>1</v>
      </c>
      <c r="F70" s="61">
        <v>1</v>
      </c>
      <c r="G70" s="61">
        <v>0</v>
      </c>
      <c r="H70" s="61">
        <f>([1]รพ!H70)</f>
        <v>1</v>
      </c>
      <c r="I70" s="61">
        <v>0</v>
      </c>
      <c r="J70" s="61">
        <f t="shared" si="3"/>
        <v>1</v>
      </c>
      <c r="K70" s="74">
        <v>1100</v>
      </c>
      <c r="L70" s="74">
        <f t="shared" si="0"/>
        <v>1100</v>
      </c>
      <c r="M70" s="53">
        <v>1</v>
      </c>
      <c r="N70" s="52">
        <f t="shared" si="4"/>
        <v>1100</v>
      </c>
      <c r="O70" s="53">
        <v>0</v>
      </c>
      <c r="P70" s="52">
        <f t="shared" si="5"/>
        <v>0</v>
      </c>
      <c r="Q70" s="53">
        <v>0</v>
      </c>
      <c r="R70" s="52">
        <f t="shared" si="6"/>
        <v>0</v>
      </c>
      <c r="S70" s="53">
        <v>0</v>
      </c>
      <c r="T70" s="52">
        <f t="shared" si="7"/>
        <v>0</v>
      </c>
      <c r="U70" s="13">
        <f t="shared" si="1"/>
        <v>1</v>
      </c>
      <c r="V70" s="13">
        <f t="shared" si="2"/>
        <v>1100</v>
      </c>
    </row>
    <row r="71" spans="1:22" ht="24" x14ac:dyDescent="0.55000000000000004">
      <c r="A71" s="57">
        <v>66</v>
      </c>
      <c r="B71" s="54" t="s">
        <v>669</v>
      </c>
      <c r="C71" s="58" t="s">
        <v>617</v>
      </c>
      <c r="D71" s="59" t="s">
        <v>636</v>
      </c>
      <c r="E71" s="66">
        <v>1</v>
      </c>
      <c r="F71" s="61">
        <v>1</v>
      </c>
      <c r="G71" s="61">
        <v>4</v>
      </c>
      <c r="H71" s="62">
        <f>([1]รพ!H71)</f>
        <v>5</v>
      </c>
      <c r="I71" s="62">
        <v>0</v>
      </c>
      <c r="J71" s="61">
        <f t="shared" si="3"/>
        <v>5</v>
      </c>
      <c r="K71" s="63">
        <v>2500</v>
      </c>
      <c r="L71" s="63">
        <f t="shared" si="0"/>
        <v>12500</v>
      </c>
      <c r="M71" s="64">
        <v>1</v>
      </c>
      <c r="N71" s="41">
        <f t="shared" si="4"/>
        <v>2500</v>
      </c>
      <c r="O71" s="64">
        <v>2</v>
      </c>
      <c r="P71" s="41">
        <f t="shared" si="5"/>
        <v>5000</v>
      </c>
      <c r="Q71" s="64">
        <v>2</v>
      </c>
      <c r="R71" s="41">
        <f t="shared" si="6"/>
        <v>5000</v>
      </c>
      <c r="S71" s="64">
        <v>0</v>
      </c>
      <c r="T71" s="52">
        <f t="shared" si="7"/>
        <v>0</v>
      </c>
      <c r="U71" s="13">
        <f t="shared" ref="U71:U134" si="8">M71+O71+Q71+S71</f>
        <v>5</v>
      </c>
      <c r="V71" s="13">
        <f t="shared" ref="V71:V134" si="9">N71+P71+R71+T71</f>
        <v>12500</v>
      </c>
    </row>
    <row r="72" spans="1:22" ht="24" x14ac:dyDescent="0.55000000000000004">
      <c r="A72" s="57">
        <v>67</v>
      </c>
      <c r="B72" s="54" t="s">
        <v>670</v>
      </c>
      <c r="C72" s="58" t="s">
        <v>671</v>
      </c>
      <c r="D72" s="59" t="s">
        <v>672</v>
      </c>
      <c r="E72" s="66">
        <v>1</v>
      </c>
      <c r="F72" s="61">
        <v>1</v>
      </c>
      <c r="G72" s="61">
        <v>0</v>
      </c>
      <c r="H72" s="62">
        <f>([1]รพ!H72)</f>
        <v>1</v>
      </c>
      <c r="I72" s="62">
        <v>0</v>
      </c>
      <c r="J72" s="61">
        <f t="shared" ref="J72:J137" si="10">H72-I72</f>
        <v>1</v>
      </c>
      <c r="K72" s="63">
        <v>2500</v>
      </c>
      <c r="L72" s="63">
        <f t="shared" si="0"/>
        <v>2500</v>
      </c>
      <c r="M72" s="64">
        <v>0</v>
      </c>
      <c r="N72" s="41">
        <f>K72*M72</f>
        <v>0</v>
      </c>
      <c r="O72" s="64">
        <v>1</v>
      </c>
      <c r="P72" s="41">
        <f t="shared" ref="P72:P135" si="11">K72*O72</f>
        <v>2500</v>
      </c>
      <c r="Q72" s="64">
        <v>0</v>
      </c>
      <c r="R72" s="41">
        <f t="shared" ref="R72:R135" si="12">K72*Q72</f>
        <v>0</v>
      </c>
      <c r="S72" s="64">
        <v>0</v>
      </c>
      <c r="T72" s="52">
        <f t="shared" ref="T72:T135" si="13">K72*S72</f>
        <v>0</v>
      </c>
      <c r="U72" s="13">
        <f t="shared" si="8"/>
        <v>1</v>
      </c>
      <c r="V72" s="13">
        <f t="shared" si="9"/>
        <v>2500</v>
      </c>
    </row>
    <row r="73" spans="1:22" ht="24" x14ac:dyDescent="0.55000000000000004">
      <c r="A73" s="57">
        <v>68</v>
      </c>
      <c r="B73" s="54" t="s">
        <v>673</v>
      </c>
      <c r="C73" s="58" t="s">
        <v>671</v>
      </c>
      <c r="D73" s="59" t="s">
        <v>672</v>
      </c>
      <c r="E73" s="66">
        <v>4</v>
      </c>
      <c r="F73" s="61">
        <v>2</v>
      </c>
      <c r="G73" s="61">
        <v>3</v>
      </c>
      <c r="H73" s="62">
        <f>([1]รพ!H73)</f>
        <v>3</v>
      </c>
      <c r="I73" s="62">
        <v>0</v>
      </c>
      <c r="J73" s="61">
        <f t="shared" si="10"/>
        <v>3</v>
      </c>
      <c r="K73" s="63">
        <v>1900</v>
      </c>
      <c r="L73" s="63">
        <f t="shared" ref="L73:L136" si="14">J73*K73</f>
        <v>5700</v>
      </c>
      <c r="M73" s="64">
        <v>0</v>
      </c>
      <c r="N73" s="41">
        <f t="shared" ref="N73:N136" si="15">K73*M73</f>
        <v>0</v>
      </c>
      <c r="O73" s="64">
        <v>1</v>
      </c>
      <c r="P73" s="41">
        <f t="shared" si="11"/>
        <v>1900</v>
      </c>
      <c r="Q73" s="64">
        <v>1</v>
      </c>
      <c r="R73" s="41">
        <f t="shared" si="12"/>
        <v>1900</v>
      </c>
      <c r="S73" s="64">
        <v>1</v>
      </c>
      <c r="T73" s="52">
        <f t="shared" si="13"/>
        <v>1900</v>
      </c>
      <c r="U73" s="13">
        <f t="shared" si="8"/>
        <v>3</v>
      </c>
      <c r="V73" s="13">
        <f t="shared" si="9"/>
        <v>5700</v>
      </c>
    </row>
    <row r="74" spans="1:22" ht="24" x14ac:dyDescent="0.55000000000000004">
      <c r="A74" s="57">
        <v>69</v>
      </c>
      <c r="B74" s="54" t="s">
        <v>674</v>
      </c>
      <c r="C74" s="58" t="s">
        <v>606</v>
      </c>
      <c r="D74" s="59" t="s">
        <v>270</v>
      </c>
      <c r="E74" s="66">
        <v>1</v>
      </c>
      <c r="F74" s="61">
        <v>1</v>
      </c>
      <c r="G74" s="61">
        <v>0</v>
      </c>
      <c r="H74" s="62">
        <f>([1]รพ!H74)</f>
        <v>2</v>
      </c>
      <c r="I74" s="62">
        <v>0</v>
      </c>
      <c r="J74" s="61">
        <f t="shared" si="10"/>
        <v>2</v>
      </c>
      <c r="K74" s="63">
        <v>2800</v>
      </c>
      <c r="L74" s="63">
        <f t="shared" si="14"/>
        <v>5600</v>
      </c>
      <c r="M74" s="64">
        <v>0</v>
      </c>
      <c r="N74" s="41">
        <f t="shared" si="15"/>
        <v>0</v>
      </c>
      <c r="O74" s="64">
        <v>1</v>
      </c>
      <c r="P74" s="41">
        <f t="shared" si="11"/>
        <v>2800</v>
      </c>
      <c r="Q74" s="64">
        <v>1</v>
      </c>
      <c r="R74" s="41">
        <f t="shared" si="12"/>
        <v>2800</v>
      </c>
      <c r="S74" s="64">
        <v>0</v>
      </c>
      <c r="T74" s="52">
        <f t="shared" si="13"/>
        <v>0</v>
      </c>
      <c r="U74" s="13">
        <f t="shared" si="8"/>
        <v>2</v>
      </c>
      <c r="V74" s="13">
        <f t="shared" si="9"/>
        <v>5600</v>
      </c>
    </row>
    <row r="75" spans="1:22" ht="24" x14ac:dyDescent="0.55000000000000004">
      <c r="A75" s="57">
        <v>70</v>
      </c>
      <c r="B75" s="54" t="s">
        <v>675</v>
      </c>
      <c r="C75" s="58"/>
      <c r="D75" s="59" t="s">
        <v>270</v>
      </c>
      <c r="E75" s="66">
        <v>1</v>
      </c>
      <c r="F75" s="61">
        <v>1</v>
      </c>
      <c r="G75" s="61">
        <v>0</v>
      </c>
      <c r="H75" s="62">
        <f>([1]รพ!H75)</f>
        <v>1</v>
      </c>
      <c r="I75" s="62">
        <v>0</v>
      </c>
      <c r="J75" s="61">
        <f t="shared" si="10"/>
        <v>1</v>
      </c>
      <c r="K75" s="63">
        <v>1990</v>
      </c>
      <c r="L75" s="63">
        <f t="shared" si="14"/>
        <v>1990</v>
      </c>
      <c r="M75" s="64">
        <v>0</v>
      </c>
      <c r="N75" s="41">
        <f t="shared" si="15"/>
        <v>0</v>
      </c>
      <c r="O75" s="64">
        <v>1</v>
      </c>
      <c r="P75" s="41">
        <f t="shared" si="11"/>
        <v>1990</v>
      </c>
      <c r="Q75" s="64">
        <v>0</v>
      </c>
      <c r="R75" s="41">
        <f t="shared" si="12"/>
        <v>0</v>
      </c>
      <c r="S75" s="64">
        <v>0</v>
      </c>
      <c r="T75" s="52">
        <f t="shared" si="13"/>
        <v>0</v>
      </c>
      <c r="U75" s="13">
        <f t="shared" si="8"/>
        <v>1</v>
      </c>
      <c r="V75" s="13">
        <f t="shared" si="9"/>
        <v>1990</v>
      </c>
    </row>
    <row r="76" spans="1:22" ht="24" x14ac:dyDescent="0.55000000000000004">
      <c r="A76" s="57">
        <v>71</v>
      </c>
      <c r="B76" s="54" t="s">
        <v>676</v>
      </c>
      <c r="C76" s="58"/>
      <c r="D76" s="59" t="s">
        <v>270</v>
      </c>
      <c r="E76" s="66">
        <v>1</v>
      </c>
      <c r="F76" s="61">
        <v>1</v>
      </c>
      <c r="G76" s="61">
        <v>0</v>
      </c>
      <c r="H76" s="62">
        <f>([1]รพ!H76)</f>
        <v>1</v>
      </c>
      <c r="I76" s="62">
        <v>0</v>
      </c>
      <c r="J76" s="61">
        <f t="shared" si="10"/>
        <v>1</v>
      </c>
      <c r="K76" s="63">
        <v>1750</v>
      </c>
      <c r="L76" s="63">
        <f t="shared" si="14"/>
        <v>1750</v>
      </c>
      <c r="M76" s="64">
        <v>0</v>
      </c>
      <c r="N76" s="41">
        <f t="shared" si="15"/>
        <v>0</v>
      </c>
      <c r="O76" s="64">
        <v>1</v>
      </c>
      <c r="P76" s="41">
        <f t="shared" si="11"/>
        <v>1750</v>
      </c>
      <c r="Q76" s="64">
        <v>0</v>
      </c>
      <c r="R76" s="41">
        <f t="shared" si="12"/>
        <v>0</v>
      </c>
      <c r="S76" s="64">
        <v>0</v>
      </c>
      <c r="T76" s="52">
        <f t="shared" si="13"/>
        <v>0</v>
      </c>
      <c r="U76" s="13">
        <f t="shared" si="8"/>
        <v>1</v>
      </c>
      <c r="V76" s="13">
        <f t="shared" si="9"/>
        <v>1750</v>
      </c>
    </row>
    <row r="77" spans="1:22" ht="24" x14ac:dyDescent="0.55000000000000004">
      <c r="A77" s="57">
        <v>72</v>
      </c>
      <c r="B77" s="54" t="s">
        <v>677</v>
      </c>
      <c r="C77" s="58"/>
      <c r="D77" s="59" t="s">
        <v>299</v>
      </c>
      <c r="E77" s="66">
        <v>0</v>
      </c>
      <c r="F77" s="61">
        <v>0</v>
      </c>
      <c r="G77" s="61">
        <v>3</v>
      </c>
      <c r="H77" s="62">
        <f>([1]รพ!H77)</f>
        <v>2</v>
      </c>
      <c r="I77" s="62">
        <v>0</v>
      </c>
      <c r="J77" s="61">
        <f t="shared" si="10"/>
        <v>2</v>
      </c>
      <c r="K77" s="63">
        <v>180</v>
      </c>
      <c r="L77" s="63">
        <f t="shared" si="14"/>
        <v>360</v>
      </c>
      <c r="M77" s="64">
        <v>2</v>
      </c>
      <c r="N77" s="41">
        <f t="shared" si="15"/>
        <v>360</v>
      </c>
      <c r="O77" s="64">
        <v>0</v>
      </c>
      <c r="P77" s="41">
        <f t="shared" si="11"/>
        <v>0</v>
      </c>
      <c r="Q77" s="64">
        <v>0</v>
      </c>
      <c r="R77" s="41">
        <f t="shared" si="12"/>
        <v>0</v>
      </c>
      <c r="S77" s="64">
        <v>0</v>
      </c>
      <c r="T77" s="52">
        <f t="shared" si="13"/>
        <v>0</v>
      </c>
      <c r="U77" s="13">
        <f t="shared" si="8"/>
        <v>2</v>
      </c>
      <c r="V77" s="13">
        <f t="shared" si="9"/>
        <v>360</v>
      </c>
    </row>
    <row r="78" spans="1:22" ht="24" x14ac:dyDescent="0.55000000000000004">
      <c r="A78" s="57">
        <v>73</v>
      </c>
      <c r="B78" s="54" t="s">
        <v>678</v>
      </c>
      <c r="C78" s="58"/>
      <c r="D78" s="59" t="s">
        <v>299</v>
      </c>
      <c r="E78" s="66">
        <v>0</v>
      </c>
      <c r="F78" s="61">
        <v>0</v>
      </c>
      <c r="G78" s="61">
        <v>5</v>
      </c>
      <c r="H78" s="62">
        <f>([1]รพ!H78)</f>
        <v>2</v>
      </c>
      <c r="I78" s="62">
        <v>0</v>
      </c>
      <c r="J78" s="61">
        <f t="shared" si="10"/>
        <v>2</v>
      </c>
      <c r="K78" s="63">
        <v>180</v>
      </c>
      <c r="L78" s="63">
        <f t="shared" si="14"/>
        <v>360</v>
      </c>
      <c r="M78" s="64">
        <v>2</v>
      </c>
      <c r="N78" s="41">
        <f t="shared" si="15"/>
        <v>360</v>
      </c>
      <c r="O78" s="64">
        <v>0</v>
      </c>
      <c r="P78" s="41">
        <f t="shared" si="11"/>
        <v>0</v>
      </c>
      <c r="Q78" s="64">
        <v>0</v>
      </c>
      <c r="R78" s="41">
        <f t="shared" si="12"/>
        <v>0</v>
      </c>
      <c r="S78" s="64">
        <v>0</v>
      </c>
      <c r="T78" s="52">
        <f t="shared" si="13"/>
        <v>0</v>
      </c>
      <c r="U78" s="13">
        <f t="shared" si="8"/>
        <v>2</v>
      </c>
      <c r="V78" s="13">
        <f t="shared" si="9"/>
        <v>360</v>
      </c>
    </row>
    <row r="79" spans="1:22" ht="24" x14ac:dyDescent="0.55000000000000004">
      <c r="A79" s="57">
        <v>74</v>
      </c>
      <c r="B79" s="54" t="s">
        <v>679</v>
      </c>
      <c r="C79" s="58"/>
      <c r="D79" s="59" t="s">
        <v>299</v>
      </c>
      <c r="E79" s="66">
        <v>0</v>
      </c>
      <c r="F79" s="61">
        <v>0</v>
      </c>
      <c r="G79" s="61">
        <v>8</v>
      </c>
      <c r="H79" s="62">
        <f>([1]รพ!H79)</f>
        <v>2</v>
      </c>
      <c r="I79" s="62">
        <v>0</v>
      </c>
      <c r="J79" s="61">
        <f t="shared" si="10"/>
        <v>2</v>
      </c>
      <c r="K79" s="63">
        <v>180</v>
      </c>
      <c r="L79" s="63">
        <f t="shared" si="14"/>
        <v>360</v>
      </c>
      <c r="M79" s="64">
        <v>2</v>
      </c>
      <c r="N79" s="41">
        <f t="shared" si="15"/>
        <v>360</v>
      </c>
      <c r="O79" s="64">
        <v>0</v>
      </c>
      <c r="P79" s="41">
        <f t="shared" si="11"/>
        <v>0</v>
      </c>
      <c r="Q79" s="64">
        <v>0</v>
      </c>
      <c r="R79" s="41">
        <f t="shared" si="12"/>
        <v>0</v>
      </c>
      <c r="S79" s="64">
        <v>0</v>
      </c>
      <c r="T79" s="52">
        <f t="shared" si="13"/>
        <v>0</v>
      </c>
      <c r="U79" s="13">
        <f t="shared" si="8"/>
        <v>2</v>
      </c>
      <c r="V79" s="13">
        <f t="shared" si="9"/>
        <v>360</v>
      </c>
    </row>
    <row r="80" spans="1:22" ht="24" x14ac:dyDescent="0.55000000000000004">
      <c r="A80" s="57">
        <v>75</v>
      </c>
      <c r="B80" s="54" t="s">
        <v>680</v>
      </c>
      <c r="C80" s="58"/>
      <c r="D80" s="59" t="s">
        <v>299</v>
      </c>
      <c r="E80" s="66">
        <v>0</v>
      </c>
      <c r="F80" s="61">
        <v>0</v>
      </c>
      <c r="G80" s="61">
        <v>5</v>
      </c>
      <c r="H80" s="62">
        <f>([1]รพ!H80)</f>
        <v>2</v>
      </c>
      <c r="I80" s="62">
        <v>0</v>
      </c>
      <c r="J80" s="61">
        <f t="shared" si="10"/>
        <v>2</v>
      </c>
      <c r="K80" s="63">
        <v>180</v>
      </c>
      <c r="L80" s="63">
        <f t="shared" si="14"/>
        <v>360</v>
      </c>
      <c r="M80" s="64">
        <v>2</v>
      </c>
      <c r="N80" s="41">
        <f t="shared" si="15"/>
        <v>360</v>
      </c>
      <c r="O80" s="64">
        <v>0</v>
      </c>
      <c r="P80" s="41">
        <f t="shared" si="11"/>
        <v>0</v>
      </c>
      <c r="Q80" s="64">
        <v>0</v>
      </c>
      <c r="R80" s="41">
        <f t="shared" si="12"/>
        <v>0</v>
      </c>
      <c r="S80" s="64">
        <v>0</v>
      </c>
      <c r="T80" s="52">
        <f t="shared" si="13"/>
        <v>0</v>
      </c>
      <c r="U80" s="13">
        <f t="shared" si="8"/>
        <v>2</v>
      </c>
      <c r="V80" s="13">
        <f t="shared" si="9"/>
        <v>360</v>
      </c>
    </row>
    <row r="81" spans="1:22" ht="24" x14ac:dyDescent="0.55000000000000004">
      <c r="A81" s="57">
        <v>76</v>
      </c>
      <c r="B81" s="54" t="s">
        <v>681</v>
      </c>
      <c r="C81" s="58"/>
      <c r="D81" s="59" t="s">
        <v>270</v>
      </c>
      <c r="E81" s="66">
        <v>1</v>
      </c>
      <c r="F81" s="75">
        <v>1</v>
      </c>
      <c r="G81" s="75">
        <v>0</v>
      </c>
      <c r="H81" s="62">
        <f>([1]รพ!H81)</f>
        <v>1</v>
      </c>
      <c r="I81" s="62">
        <v>1</v>
      </c>
      <c r="J81" s="61">
        <f t="shared" si="10"/>
        <v>0</v>
      </c>
      <c r="K81" s="63">
        <v>8710</v>
      </c>
      <c r="L81" s="63">
        <f t="shared" si="14"/>
        <v>0</v>
      </c>
      <c r="M81" s="64">
        <v>0</v>
      </c>
      <c r="N81" s="41">
        <f t="shared" si="15"/>
        <v>0</v>
      </c>
      <c r="O81" s="64">
        <v>0</v>
      </c>
      <c r="P81" s="41">
        <f t="shared" si="11"/>
        <v>0</v>
      </c>
      <c r="Q81" s="64">
        <v>0</v>
      </c>
      <c r="R81" s="41">
        <f t="shared" si="12"/>
        <v>0</v>
      </c>
      <c r="S81" s="64">
        <v>0</v>
      </c>
      <c r="T81" s="52">
        <f t="shared" si="13"/>
        <v>0</v>
      </c>
      <c r="U81" s="13">
        <f t="shared" si="8"/>
        <v>0</v>
      </c>
      <c r="V81" s="13">
        <f t="shared" si="9"/>
        <v>0</v>
      </c>
    </row>
    <row r="82" spans="1:22" ht="24" x14ac:dyDescent="0.55000000000000004">
      <c r="A82" s="57">
        <v>77</v>
      </c>
      <c r="B82" s="54" t="s">
        <v>682</v>
      </c>
      <c r="C82" s="58"/>
      <c r="D82" s="59" t="s">
        <v>518</v>
      </c>
      <c r="E82" s="66">
        <v>5</v>
      </c>
      <c r="F82" s="61">
        <v>3</v>
      </c>
      <c r="G82" s="61">
        <v>0</v>
      </c>
      <c r="H82" s="62">
        <f>([1]รพ!H77)</f>
        <v>2</v>
      </c>
      <c r="I82" s="62">
        <v>0</v>
      </c>
      <c r="J82" s="61">
        <f t="shared" si="10"/>
        <v>2</v>
      </c>
      <c r="K82" s="63">
        <v>780</v>
      </c>
      <c r="L82" s="63">
        <f t="shared" si="14"/>
        <v>1560</v>
      </c>
      <c r="M82" s="64">
        <v>2</v>
      </c>
      <c r="N82" s="41">
        <f t="shared" si="15"/>
        <v>1560</v>
      </c>
      <c r="O82" s="64">
        <v>0</v>
      </c>
      <c r="P82" s="41">
        <f t="shared" si="11"/>
        <v>0</v>
      </c>
      <c r="Q82" s="64">
        <v>0</v>
      </c>
      <c r="R82" s="41">
        <f t="shared" si="12"/>
        <v>0</v>
      </c>
      <c r="S82" s="64">
        <v>0</v>
      </c>
      <c r="T82" s="52">
        <f t="shared" si="13"/>
        <v>0</v>
      </c>
      <c r="U82" s="13">
        <f t="shared" si="8"/>
        <v>2</v>
      </c>
      <c r="V82" s="13">
        <f t="shared" si="9"/>
        <v>1560</v>
      </c>
    </row>
    <row r="83" spans="1:22" ht="24" x14ac:dyDescent="0.55000000000000004">
      <c r="A83" s="57">
        <v>78</v>
      </c>
      <c r="B83" s="54" t="s">
        <v>683</v>
      </c>
      <c r="C83" s="58" t="s">
        <v>610</v>
      </c>
      <c r="D83" s="59" t="s">
        <v>270</v>
      </c>
      <c r="E83" s="60">
        <v>3</v>
      </c>
      <c r="F83" s="61">
        <v>3</v>
      </c>
      <c r="G83" s="61">
        <v>3</v>
      </c>
      <c r="H83" s="62">
        <f>([1]รพ!H83)</f>
        <v>5</v>
      </c>
      <c r="I83" s="62">
        <v>2</v>
      </c>
      <c r="J83" s="61">
        <f t="shared" si="10"/>
        <v>3</v>
      </c>
      <c r="K83" s="63">
        <v>2897</v>
      </c>
      <c r="L83" s="63">
        <f t="shared" si="14"/>
        <v>8691</v>
      </c>
      <c r="M83" s="64">
        <v>1</v>
      </c>
      <c r="N83" s="41">
        <f t="shared" si="15"/>
        <v>2897</v>
      </c>
      <c r="O83" s="64">
        <v>1</v>
      </c>
      <c r="P83" s="41">
        <f t="shared" si="11"/>
        <v>2897</v>
      </c>
      <c r="Q83" s="64">
        <v>1</v>
      </c>
      <c r="R83" s="41">
        <f t="shared" si="12"/>
        <v>2897</v>
      </c>
      <c r="S83" s="64">
        <v>0</v>
      </c>
      <c r="T83" s="52">
        <f t="shared" si="13"/>
        <v>0</v>
      </c>
      <c r="U83" s="13">
        <f t="shared" si="8"/>
        <v>3</v>
      </c>
      <c r="V83" s="13">
        <f t="shared" si="9"/>
        <v>8691</v>
      </c>
    </row>
    <row r="84" spans="1:22" ht="24" x14ac:dyDescent="0.55000000000000004">
      <c r="A84" s="57">
        <v>79</v>
      </c>
      <c r="B84" s="54" t="s">
        <v>684</v>
      </c>
      <c r="C84" s="58"/>
      <c r="D84" s="59" t="s">
        <v>518</v>
      </c>
      <c r="E84" s="66">
        <v>10</v>
      </c>
      <c r="F84" s="61">
        <v>10</v>
      </c>
      <c r="G84" s="61">
        <v>7</v>
      </c>
      <c r="H84" s="62">
        <f>([1]รพ!H84+[1]รพ.สต.!U33)</f>
        <v>15</v>
      </c>
      <c r="I84" s="62">
        <v>4</v>
      </c>
      <c r="J84" s="61">
        <f t="shared" si="10"/>
        <v>11</v>
      </c>
      <c r="K84" s="63">
        <v>1600</v>
      </c>
      <c r="L84" s="63">
        <f t="shared" si="14"/>
        <v>17600</v>
      </c>
      <c r="M84" s="64">
        <v>0</v>
      </c>
      <c r="N84" s="41">
        <f t="shared" si="15"/>
        <v>0</v>
      </c>
      <c r="O84" s="64">
        <v>4</v>
      </c>
      <c r="P84" s="41">
        <f t="shared" si="11"/>
        <v>6400</v>
      </c>
      <c r="Q84" s="64">
        <v>4</v>
      </c>
      <c r="R84" s="41">
        <f t="shared" si="12"/>
        <v>6400</v>
      </c>
      <c r="S84" s="64">
        <v>3</v>
      </c>
      <c r="T84" s="52">
        <f t="shared" si="13"/>
        <v>4800</v>
      </c>
      <c r="U84" s="13">
        <f t="shared" si="8"/>
        <v>11</v>
      </c>
      <c r="V84" s="13">
        <f t="shared" si="9"/>
        <v>17600</v>
      </c>
    </row>
    <row r="85" spans="1:22" ht="24" x14ac:dyDescent="0.55000000000000004">
      <c r="A85" s="57">
        <v>80</v>
      </c>
      <c r="B85" s="54" t="s">
        <v>685</v>
      </c>
      <c r="C85" s="58" t="s">
        <v>686</v>
      </c>
      <c r="D85" s="59" t="s">
        <v>580</v>
      </c>
      <c r="E85" s="66">
        <v>5</v>
      </c>
      <c r="F85" s="61">
        <v>2</v>
      </c>
      <c r="G85" s="61">
        <v>0</v>
      </c>
      <c r="H85" s="62">
        <f>([1]รพ!H85+[1]รพ.สต.!U34)</f>
        <v>7</v>
      </c>
      <c r="I85" s="61">
        <v>0</v>
      </c>
      <c r="J85" s="61">
        <f t="shared" si="10"/>
        <v>7</v>
      </c>
      <c r="K85" s="74">
        <v>120</v>
      </c>
      <c r="L85" s="74">
        <f t="shared" si="14"/>
        <v>840</v>
      </c>
      <c r="M85" s="53">
        <v>3</v>
      </c>
      <c r="N85" s="41">
        <f t="shared" si="15"/>
        <v>360</v>
      </c>
      <c r="O85" s="53">
        <v>3</v>
      </c>
      <c r="P85" s="41">
        <f t="shared" si="11"/>
        <v>360</v>
      </c>
      <c r="Q85" s="53">
        <v>1</v>
      </c>
      <c r="R85" s="41">
        <f t="shared" si="12"/>
        <v>120</v>
      </c>
      <c r="S85" s="53">
        <v>0</v>
      </c>
      <c r="T85" s="52">
        <f t="shared" si="13"/>
        <v>0</v>
      </c>
      <c r="U85" s="13">
        <f t="shared" si="8"/>
        <v>7</v>
      </c>
      <c r="V85" s="13">
        <f t="shared" si="9"/>
        <v>840</v>
      </c>
    </row>
    <row r="86" spans="1:22" ht="24" x14ac:dyDescent="0.55000000000000004">
      <c r="A86" s="57">
        <v>81</v>
      </c>
      <c r="B86" s="54" t="s">
        <v>687</v>
      </c>
      <c r="C86" s="58" t="s">
        <v>234</v>
      </c>
      <c r="D86" s="59" t="s">
        <v>256</v>
      </c>
      <c r="E86" s="60">
        <v>105</v>
      </c>
      <c r="F86" s="61">
        <v>100</v>
      </c>
      <c r="G86" s="61">
        <v>62</v>
      </c>
      <c r="H86" s="62">
        <f>([1]รพ!H86+[1]รพ.สต.!U35)</f>
        <v>135</v>
      </c>
      <c r="I86" s="62">
        <v>9</v>
      </c>
      <c r="J86" s="61">
        <f t="shared" si="10"/>
        <v>126</v>
      </c>
      <c r="K86" s="63">
        <v>74</v>
      </c>
      <c r="L86" s="63">
        <f t="shared" si="14"/>
        <v>9324</v>
      </c>
      <c r="M86" s="64">
        <v>30</v>
      </c>
      <c r="N86" s="41">
        <f t="shared" si="15"/>
        <v>2220</v>
      </c>
      <c r="O86" s="64">
        <v>30</v>
      </c>
      <c r="P86" s="41">
        <f t="shared" si="11"/>
        <v>2220</v>
      </c>
      <c r="Q86" s="64">
        <v>30</v>
      </c>
      <c r="R86" s="41">
        <f t="shared" si="12"/>
        <v>2220</v>
      </c>
      <c r="S86" s="64">
        <v>36</v>
      </c>
      <c r="T86" s="52">
        <f t="shared" si="13"/>
        <v>2664</v>
      </c>
      <c r="U86" s="13">
        <f t="shared" si="8"/>
        <v>126</v>
      </c>
      <c r="V86" s="13">
        <f t="shared" si="9"/>
        <v>9324</v>
      </c>
    </row>
    <row r="87" spans="1:22" ht="24" x14ac:dyDescent="0.55000000000000004">
      <c r="A87" s="57">
        <v>82</v>
      </c>
      <c r="B87" s="54" t="s">
        <v>688</v>
      </c>
      <c r="C87" s="58" t="s">
        <v>689</v>
      </c>
      <c r="D87" s="59" t="s">
        <v>580</v>
      </c>
      <c r="E87" s="60">
        <v>10</v>
      </c>
      <c r="F87" s="61">
        <v>10</v>
      </c>
      <c r="G87" s="61">
        <v>7</v>
      </c>
      <c r="H87" s="62">
        <f>([1]รพ!H87+[1]รพ.สต.!U36)</f>
        <v>22</v>
      </c>
      <c r="I87" s="62">
        <v>12</v>
      </c>
      <c r="J87" s="61">
        <f t="shared" si="10"/>
        <v>10</v>
      </c>
      <c r="K87" s="63">
        <v>750</v>
      </c>
      <c r="L87" s="63">
        <f t="shared" si="14"/>
        <v>7500</v>
      </c>
      <c r="M87" s="64">
        <v>2</v>
      </c>
      <c r="N87" s="41">
        <f t="shared" si="15"/>
        <v>1500</v>
      </c>
      <c r="O87" s="64">
        <v>3</v>
      </c>
      <c r="P87" s="41">
        <f t="shared" si="11"/>
        <v>2250</v>
      </c>
      <c r="Q87" s="64">
        <v>2</v>
      </c>
      <c r="R87" s="41">
        <f t="shared" si="12"/>
        <v>1500</v>
      </c>
      <c r="S87" s="64">
        <v>3</v>
      </c>
      <c r="T87" s="52">
        <f t="shared" si="13"/>
        <v>2250</v>
      </c>
      <c r="U87" s="13">
        <f t="shared" si="8"/>
        <v>10</v>
      </c>
      <c r="V87" s="13">
        <f t="shared" si="9"/>
        <v>7500</v>
      </c>
    </row>
    <row r="88" spans="1:22" ht="24" x14ac:dyDescent="0.55000000000000004">
      <c r="A88" s="57">
        <v>83</v>
      </c>
      <c r="B88" s="54" t="s">
        <v>690</v>
      </c>
      <c r="C88" s="58" t="s">
        <v>615</v>
      </c>
      <c r="D88" s="59" t="s">
        <v>235</v>
      </c>
      <c r="E88" s="66">
        <v>10</v>
      </c>
      <c r="F88" s="61">
        <v>5</v>
      </c>
      <c r="G88" s="61">
        <v>0</v>
      </c>
      <c r="H88" s="62">
        <f>([1]รพ!H88+[1]รพ.สต.!U37)</f>
        <v>19</v>
      </c>
      <c r="I88" s="62">
        <v>6</v>
      </c>
      <c r="J88" s="61">
        <f t="shared" si="10"/>
        <v>13</v>
      </c>
      <c r="K88" s="63">
        <v>800</v>
      </c>
      <c r="L88" s="63">
        <f t="shared" si="14"/>
        <v>10400</v>
      </c>
      <c r="M88" s="64">
        <v>3</v>
      </c>
      <c r="N88" s="41">
        <f t="shared" si="15"/>
        <v>2400</v>
      </c>
      <c r="O88" s="64">
        <v>4</v>
      </c>
      <c r="P88" s="41">
        <f t="shared" si="11"/>
        <v>3200</v>
      </c>
      <c r="Q88" s="64">
        <v>3</v>
      </c>
      <c r="R88" s="41">
        <f t="shared" si="12"/>
        <v>2400</v>
      </c>
      <c r="S88" s="64">
        <v>3</v>
      </c>
      <c r="T88" s="52">
        <f t="shared" si="13"/>
        <v>2400</v>
      </c>
      <c r="U88" s="13">
        <f t="shared" si="8"/>
        <v>13</v>
      </c>
      <c r="V88" s="13">
        <f t="shared" si="9"/>
        <v>10400</v>
      </c>
    </row>
    <row r="89" spans="1:22" ht="24" x14ac:dyDescent="0.55000000000000004">
      <c r="A89" s="57">
        <v>84</v>
      </c>
      <c r="B89" s="54" t="s">
        <v>691</v>
      </c>
      <c r="C89" s="58" t="s">
        <v>270</v>
      </c>
      <c r="D89" s="59" t="s">
        <v>270</v>
      </c>
      <c r="E89" s="66">
        <v>5</v>
      </c>
      <c r="F89" s="61">
        <v>5</v>
      </c>
      <c r="G89" s="61">
        <v>0</v>
      </c>
      <c r="H89" s="62">
        <f>([1]รพ!H89+[1]รพ.สต.!U56)</f>
        <v>8</v>
      </c>
      <c r="I89" s="62">
        <v>6</v>
      </c>
      <c r="J89" s="61">
        <f t="shared" si="10"/>
        <v>2</v>
      </c>
      <c r="K89" s="63">
        <v>650</v>
      </c>
      <c r="L89" s="63">
        <f t="shared" si="14"/>
        <v>1300</v>
      </c>
      <c r="M89" s="64">
        <v>0</v>
      </c>
      <c r="N89" s="41">
        <f t="shared" si="15"/>
        <v>0</v>
      </c>
      <c r="O89" s="64">
        <v>2</v>
      </c>
      <c r="P89" s="41">
        <f t="shared" si="11"/>
        <v>1300</v>
      </c>
      <c r="Q89" s="64">
        <v>0</v>
      </c>
      <c r="R89" s="41">
        <f t="shared" si="12"/>
        <v>0</v>
      </c>
      <c r="S89" s="64">
        <v>0</v>
      </c>
      <c r="T89" s="52">
        <f t="shared" si="13"/>
        <v>0</v>
      </c>
      <c r="U89" s="13">
        <f t="shared" si="8"/>
        <v>2</v>
      </c>
      <c r="V89" s="13">
        <f t="shared" si="9"/>
        <v>1300</v>
      </c>
    </row>
    <row r="90" spans="1:22" ht="24" x14ac:dyDescent="0.55000000000000004">
      <c r="A90" s="57">
        <v>85</v>
      </c>
      <c r="B90" s="54" t="s">
        <v>692</v>
      </c>
      <c r="C90" s="58"/>
      <c r="D90" s="59" t="s">
        <v>299</v>
      </c>
      <c r="E90" s="66">
        <v>1</v>
      </c>
      <c r="F90" s="75">
        <v>2</v>
      </c>
      <c r="G90" s="75">
        <v>0</v>
      </c>
      <c r="H90" s="62">
        <f>([1]รพ!H90)</f>
        <v>4</v>
      </c>
      <c r="I90" s="62">
        <v>4</v>
      </c>
      <c r="J90" s="61">
        <f t="shared" si="10"/>
        <v>0</v>
      </c>
      <c r="K90" s="63">
        <v>5800</v>
      </c>
      <c r="L90" s="63">
        <f t="shared" si="14"/>
        <v>0</v>
      </c>
      <c r="M90" s="64">
        <v>0</v>
      </c>
      <c r="N90" s="41">
        <f t="shared" si="15"/>
        <v>0</v>
      </c>
      <c r="O90" s="64">
        <v>0</v>
      </c>
      <c r="P90" s="41">
        <f t="shared" si="11"/>
        <v>0</v>
      </c>
      <c r="Q90" s="64">
        <v>0</v>
      </c>
      <c r="R90" s="41">
        <f t="shared" si="12"/>
        <v>0</v>
      </c>
      <c r="S90" s="64">
        <v>0</v>
      </c>
      <c r="T90" s="52">
        <f t="shared" si="13"/>
        <v>0</v>
      </c>
      <c r="U90" s="13">
        <f t="shared" si="8"/>
        <v>0</v>
      </c>
      <c r="V90" s="13">
        <f t="shared" si="9"/>
        <v>0</v>
      </c>
    </row>
    <row r="91" spans="1:22" ht="24" x14ac:dyDescent="0.55000000000000004">
      <c r="A91" s="57">
        <v>86</v>
      </c>
      <c r="B91" s="54" t="s">
        <v>693</v>
      </c>
      <c r="C91" s="58" t="s">
        <v>344</v>
      </c>
      <c r="D91" s="59" t="s">
        <v>388</v>
      </c>
      <c r="E91" s="66">
        <v>5</v>
      </c>
      <c r="F91" s="61">
        <v>12</v>
      </c>
      <c r="G91" s="61">
        <v>0</v>
      </c>
      <c r="H91" s="62">
        <f>([1]รพ!H91+[1]รพ.สต.!U54)</f>
        <v>12</v>
      </c>
      <c r="I91" s="62">
        <v>0</v>
      </c>
      <c r="J91" s="61">
        <f t="shared" si="10"/>
        <v>12</v>
      </c>
      <c r="K91" s="63">
        <v>3800</v>
      </c>
      <c r="L91" s="63">
        <f t="shared" si="14"/>
        <v>45600</v>
      </c>
      <c r="M91" s="64">
        <v>3</v>
      </c>
      <c r="N91" s="41">
        <f t="shared" si="15"/>
        <v>11400</v>
      </c>
      <c r="O91" s="64">
        <v>3</v>
      </c>
      <c r="P91" s="41">
        <f t="shared" si="11"/>
        <v>11400</v>
      </c>
      <c r="Q91" s="64">
        <v>3</v>
      </c>
      <c r="R91" s="41">
        <f t="shared" si="12"/>
        <v>11400</v>
      </c>
      <c r="S91" s="64">
        <v>3</v>
      </c>
      <c r="T91" s="52">
        <f t="shared" si="13"/>
        <v>11400</v>
      </c>
      <c r="U91" s="13">
        <f t="shared" si="8"/>
        <v>12</v>
      </c>
      <c r="V91" s="13">
        <f t="shared" si="9"/>
        <v>45600</v>
      </c>
    </row>
    <row r="92" spans="1:22" ht="24" x14ac:dyDescent="0.55000000000000004">
      <c r="A92" s="57">
        <v>87</v>
      </c>
      <c r="B92" s="54" t="s">
        <v>694</v>
      </c>
      <c r="C92" s="58" t="s">
        <v>695</v>
      </c>
      <c r="D92" s="59" t="s">
        <v>580</v>
      </c>
      <c r="E92" s="66">
        <v>50</v>
      </c>
      <c r="F92" s="61">
        <v>30</v>
      </c>
      <c r="G92" s="61">
        <v>20</v>
      </c>
      <c r="H92" s="62">
        <f>([1]รพ!H92+[1]รพ.สต.!U38)</f>
        <v>47</v>
      </c>
      <c r="I92" s="62">
        <v>12</v>
      </c>
      <c r="J92" s="61">
        <f t="shared" si="10"/>
        <v>35</v>
      </c>
      <c r="K92" s="63">
        <v>360</v>
      </c>
      <c r="L92" s="63">
        <f t="shared" si="14"/>
        <v>12600</v>
      </c>
      <c r="M92" s="64">
        <v>5</v>
      </c>
      <c r="N92" s="41">
        <f t="shared" si="15"/>
        <v>1800</v>
      </c>
      <c r="O92" s="64">
        <v>10</v>
      </c>
      <c r="P92" s="41">
        <f t="shared" si="11"/>
        <v>3600</v>
      </c>
      <c r="Q92" s="64">
        <v>10</v>
      </c>
      <c r="R92" s="41">
        <f t="shared" si="12"/>
        <v>3600</v>
      </c>
      <c r="S92" s="64">
        <v>10</v>
      </c>
      <c r="T92" s="52">
        <f t="shared" si="13"/>
        <v>3600</v>
      </c>
      <c r="U92" s="13">
        <f t="shared" si="8"/>
        <v>35</v>
      </c>
      <c r="V92" s="13">
        <f t="shared" si="9"/>
        <v>12600</v>
      </c>
    </row>
    <row r="93" spans="1:22" ht="24" x14ac:dyDescent="0.55000000000000004">
      <c r="A93" s="57">
        <v>88</v>
      </c>
      <c r="B93" s="54" t="s">
        <v>696</v>
      </c>
      <c r="C93" s="58" t="s">
        <v>344</v>
      </c>
      <c r="D93" s="59" t="s">
        <v>388</v>
      </c>
      <c r="E93" s="66">
        <v>6</v>
      </c>
      <c r="F93" s="61">
        <v>10</v>
      </c>
      <c r="G93" s="61">
        <v>4</v>
      </c>
      <c r="H93" s="62">
        <f>([1]รพ!H93)</f>
        <v>5</v>
      </c>
      <c r="I93" s="62">
        <v>0</v>
      </c>
      <c r="J93" s="61">
        <f t="shared" si="10"/>
        <v>5</v>
      </c>
      <c r="K93" s="63">
        <v>6000</v>
      </c>
      <c r="L93" s="63">
        <f t="shared" si="14"/>
        <v>30000</v>
      </c>
      <c r="M93" s="64">
        <v>0</v>
      </c>
      <c r="N93" s="41">
        <f t="shared" si="15"/>
        <v>0</v>
      </c>
      <c r="O93" s="64">
        <v>3</v>
      </c>
      <c r="P93" s="41">
        <f t="shared" si="11"/>
        <v>18000</v>
      </c>
      <c r="Q93" s="64">
        <v>2</v>
      </c>
      <c r="R93" s="41">
        <f t="shared" si="12"/>
        <v>12000</v>
      </c>
      <c r="S93" s="64">
        <v>0</v>
      </c>
      <c r="T93" s="52">
        <f t="shared" si="13"/>
        <v>0</v>
      </c>
      <c r="U93" s="13">
        <f t="shared" si="8"/>
        <v>5</v>
      </c>
      <c r="V93" s="13">
        <f t="shared" si="9"/>
        <v>30000</v>
      </c>
    </row>
    <row r="94" spans="1:22" ht="24" x14ac:dyDescent="0.55000000000000004">
      <c r="A94" s="57">
        <v>89</v>
      </c>
      <c r="B94" s="51" t="s">
        <v>697</v>
      </c>
      <c r="C94" s="57"/>
      <c r="D94" s="59" t="s">
        <v>518</v>
      </c>
      <c r="E94" s="61">
        <v>0</v>
      </c>
      <c r="F94" s="61">
        <v>10</v>
      </c>
      <c r="G94" s="61">
        <v>5</v>
      </c>
      <c r="H94" s="62">
        <f>([1]รพ!H94+[1]รพ.สต.!U39)</f>
        <v>20</v>
      </c>
      <c r="I94" s="62">
        <v>0</v>
      </c>
      <c r="J94" s="61">
        <f t="shared" si="10"/>
        <v>20</v>
      </c>
      <c r="K94" s="63">
        <v>1300</v>
      </c>
      <c r="L94" s="63">
        <f t="shared" si="14"/>
        <v>26000</v>
      </c>
      <c r="M94" s="64">
        <v>10</v>
      </c>
      <c r="N94" s="41">
        <f t="shared" si="15"/>
        <v>13000</v>
      </c>
      <c r="O94" s="64">
        <v>10</v>
      </c>
      <c r="P94" s="41">
        <f t="shared" si="11"/>
        <v>13000</v>
      </c>
      <c r="Q94" s="64">
        <v>0</v>
      </c>
      <c r="R94" s="41">
        <f t="shared" si="12"/>
        <v>0</v>
      </c>
      <c r="S94" s="64">
        <v>0</v>
      </c>
      <c r="T94" s="52">
        <f t="shared" si="13"/>
        <v>0</v>
      </c>
      <c r="U94" s="13">
        <f t="shared" si="8"/>
        <v>20</v>
      </c>
      <c r="V94" s="13">
        <f t="shared" si="9"/>
        <v>26000</v>
      </c>
    </row>
    <row r="95" spans="1:22" ht="24" x14ac:dyDescent="0.55000000000000004">
      <c r="A95" s="57">
        <v>90</v>
      </c>
      <c r="B95" s="51" t="s">
        <v>698</v>
      </c>
      <c r="C95" s="57"/>
      <c r="D95" s="59" t="s">
        <v>518</v>
      </c>
      <c r="E95" s="61">
        <v>0</v>
      </c>
      <c r="F95" s="61">
        <v>2</v>
      </c>
      <c r="G95" s="61">
        <v>3</v>
      </c>
      <c r="H95" s="62">
        <f>([1]รพ!H95+[1]รพ.สต.!U40)</f>
        <v>7</v>
      </c>
      <c r="I95" s="62">
        <v>0</v>
      </c>
      <c r="J95" s="61">
        <f t="shared" si="10"/>
        <v>7</v>
      </c>
      <c r="K95" s="63">
        <v>2400</v>
      </c>
      <c r="L95" s="63">
        <f t="shared" si="14"/>
        <v>16800</v>
      </c>
      <c r="M95" s="64">
        <v>5</v>
      </c>
      <c r="N95" s="41">
        <f t="shared" si="15"/>
        <v>12000</v>
      </c>
      <c r="O95" s="64">
        <v>2</v>
      </c>
      <c r="P95" s="41">
        <f t="shared" si="11"/>
        <v>4800</v>
      </c>
      <c r="Q95" s="64">
        <v>0</v>
      </c>
      <c r="R95" s="41">
        <f t="shared" si="12"/>
        <v>0</v>
      </c>
      <c r="S95" s="64">
        <v>0</v>
      </c>
      <c r="T95" s="52">
        <f t="shared" si="13"/>
        <v>0</v>
      </c>
      <c r="U95" s="13">
        <f t="shared" si="8"/>
        <v>7</v>
      </c>
      <c r="V95" s="13">
        <f t="shared" si="9"/>
        <v>16800</v>
      </c>
    </row>
    <row r="96" spans="1:22" ht="24" x14ac:dyDescent="0.55000000000000004">
      <c r="A96" s="57">
        <v>91</v>
      </c>
      <c r="B96" s="51" t="s">
        <v>699</v>
      </c>
      <c r="C96" s="57"/>
      <c r="D96" s="59" t="s">
        <v>518</v>
      </c>
      <c r="E96" s="61">
        <v>0</v>
      </c>
      <c r="F96" s="61">
        <v>2</v>
      </c>
      <c r="G96" s="61">
        <v>5</v>
      </c>
      <c r="H96" s="62">
        <f>([1]รพ!H96+[1]รพ.สต.!U41)</f>
        <v>10</v>
      </c>
      <c r="I96" s="62">
        <v>0</v>
      </c>
      <c r="J96" s="61">
        <f t="shared" si="10"/>
        <v>10</v>
      </c>
      <c r="K96" s="63">
        <v>2400</v>
      </c>
      <c r="L96" s="63">
        <f t="shared" si="14"/>
        <v>24000</v>
      </c>
      <c r="M96" s="64">
        <v>5</v>
      </c>
      <c r="N96" s="41">
        <f t="shared" si="15"/>
        <v>12000</v>
      </c>
      <c r="O96" s="64">
        <v>5</v>
      </c>
      <c r="P96" s="41">
        <f t="shared" si="11"/>
        <v>12000</v>
      </c>
      <c r="Q96" s="64">
        <v>0</v>
      </c>
      <c r="R96" s="41">
        <f t="shared" si="12"/>
        <v>0</v>
      </c>
      <c r="S96" s="64">
        <v>0</v>
      </c>
      <c r="T96" s="52">
        <f t="shared" si="13"/>
        <v>0</v>
      </c>
      <c r="U96" s="13">
        <f t="shared" si="8"/>
        <v>10</v>
      </c>
      <c r="V96" s="13">
        <f t="shared" si="9"/>
        <v>24000</v>
      </c>
    </row>
    <row r="97" spans="1:22" ht="24" x14ac:dyDescent="0.55000000000000004">
      <c r="A97" s="57">
        <v>92</v>
      </c>
      <c r="B97" s="51" t="s">
        <v>700</v>
      </c>
      <c r="C97" s="57"/>
      <c r="D97" s="59" t="s">
        <v>518</v>
      </c>
      <c r="E97" s="61">
        <v>0</v>
      </c>
      <c r="F97" s="61">
        <v>0</v>
      </c>
      <c r="G97" s="61">
        <v>0</v>
      </c>
      <c r="H97" s="62">
        <f>([1]รพ!H97+[1]รพ.สต.!U42)</f>
        <v>1</v>
      </c>
      <c r="I97" s="62">
        <v>0</v>
      </c>
      <c r="J97" s="61">
        <f t="shared" si="10"/>
        <v>1</v>
      </c>
      <c r="K97" s="63">
        <v>2500</v>
      </c>
      <c r="L97" s="63">
        <f t="shared" si="14"/>
        <v>2500</v>
      </c>
      <c r="M97" s="64">
        <v>1</v>
      </c>
      <c r="N97" s="41">
        <f t="shared" si="15"/>
        <v>2500</v>
      </c>
      <c r="O97" s="64">
        <v>0</v>
      </c>
      <c r="P97" s="41">
        <f t="shared" si="11"/>
        <v>0</v>
      </c>
      <c r="Q97" s="64">
        <v>0</v>
      </c>
      <c r="R97" s="41">
        <f t="shared" si="12"/>
        <v>0</v>
      </c>
      <c r="S97" s="64">
        <v>0</v>
      </c>
      <c r="T97" s="52">
        <f t="shared" si="13"/>
        <v>0</v>
      </c>
      <c r="U97" s="13">
        <f t="shared" si="8"/>
        <v>1</v>
      </c>
      <c r="V97" s="13">
        <f t="shared" si="9"/>
        <v>2500</v>
      </c>
    </row>
    <row r="98" spans="1:22" ht="24" x14ac:dyDescent="0.55000000000000004">
      <c r="A98" s="57">
        <v>93</v>
      </c>
      <c r="B98" s="51" t="s">
        <v>701</v>
      </c>
      <c r="C98" s="57"/>
      <c r="D98" s="77" t="s">
        <v>270</v>
      </c>
      <c r="E98" s="61">
        <v>0</v>
      </c>
      <c r="F98" s="61">
        <v>20</v>
      </c>
      <c r="G98" s="61">
        <v>0</v>
      </c>
      <c r="H98" s="62">
        <f>([1]รพ!H98+[1]รพ.สต.!U43)</f>
        <v>20</v>
      </c>
      <c r="I98" s="62">
        <v>30</v>
      </c>
      <c r="J98" s="61">
        <v>0</v>
      </c>
      <c r="K98" s="63">
        <v>650</v>
      </c>
      <c r="L98" s="63">
        <f t="shared" si="14"/>
        <v>0</v>
      </c>
      <c r="M98" s="64">
        <v>0</v>
      </c>
      <c r="N98" s="41">
        <f t="shared" si="15"/>
        <v>0</v>
      </c>
      <c r="O98" s="64">
        <v>0</v>
      </c>
      <c r="P98" s="41">
        <f t="shared" si="11"/>
        <v>0</v>
      </c>
      <c r="Q98" s="64">
        <v>0</v>
      </c>
      <c r="R98" s="41">
        <f t="shared" si="12"/>
        <v>0</v>
      </c>
      <c r="S98" s="64">
        <v>0</v>
      </c>
      <c r="T98" s="52">
        <f t="shared" si="13"/>
        <v>0</v>
      </c>
      <c r="U98" s="13">
        <f t="shared" si="8"/>
        <v>0</v>
      </c>
      <c r="V98" s="13">
        <f t="shared" si="9"/>
        <v>0</v>
      </c>
    </row>
    <row r="99" spans="1:22" ht="24" x14ac:dyDescent="0.55000000000000004">
      <c r="A99" s="57">
        <v>94</v>
      </c>
      <c r="B99" s="51" t="s">
        <v>702</v>
      </c>
      <c r="C99" s="57"/>
      <c r="D99" s="59" t="s">
        <v>518</v>
      </c>
      <c r="E99" s="61">
        <v>0</v>
      </c>
      <c r="F99" s="61">
        <v>15</v>
      </c>
      <c r="G99" s="61">
        <v>0</v>
      </c>
      <c r="H99" s="62">
        <f>([1]รพ!H99+[1]รพ.สต.!U44)</f>
        <v>25</v>
      </c>
      <c r="I99" s="62">
        <v>0</v>
      </c>
      <c r="J99" s="61">
        <f t="shared" si="10"/>
        <v>25</v>
      </c>
      <c r="K99" s="63">
        <v>370</v>
      </c>
      <c r="L99" s="63">
        <f t="shared" si="14"/>
        <v>9250</v>
      </c>
      <c r="M99" s="64">
        <v>10</v>
      </c>
      <c r="N99" s="41">
        <f t="shared" si="15"/>
        <v>3700</v>
      </c>
      <c r="O99" s="64">
        <v>10</v>
      </c>
      <c r="P99" s="41">
        <f t="shared" si="11"/>
        <v>3700</v>
      </c>
      <c r="Q99" s="64">
        <v>5</v>
      </c>
      <c r="R99" s="41">
        <f t="shared" si="12"/>
        <v>1850</v>
      </c>
      <c r="S99" s="64">
        <v>0</v>
      </c>
      <c r="T99" s="52">
        <f t="shared" si="13"/>
        <v>0</v>
      </c>
      <c r="U99" s="13">
        <f t="shared" si="8"/>
        <v>25</v>
      </c>
      <c r="V99" s="13">
        <f t="shared" si="9"/>
        <v>9250</v>
      </c>
    </row>
    <row r="100" spans="1:22" ht="24" x14ac:dyDescent="0.55000000000000004">
      <c r="A100" s="57">
        <v>95</v>
      </c>
      <c r="B100" s="51" t="s">
        <v>703</v>
      </c>
      <c r="C100" s="57"/>
      <c r="D100" s="59" t="s">
        <v>518</v>
      </c>
      <c r="E100" s="61">
        <v>0</v>
      </c>
      <c r="F100" s="61">
        <v>10</v>
      </c>
      <c r="G100" s="61">
        <v>0</v>
      </c>
      <c r="H100" s="62">
        <f>([1]รพ!H100+[1]รพ.สต.!U45)</f>
        <v>10</v>
      </c>
      <c r="I100" s="62">
        <v>21</v>
      </c>
      <c r="J100" s="61">
        <v>0</v>
      </c>
      <c r="K100" s="63">
        <v>370</v>
      </c>
      <c r="L100" s="63">
        <f t="shared" si="14"/>
        <v>0</v>
      </c>
      <c r="M100" s="64">
        <v>0</v>
      </c>
      <c r="N100" s="41">
        <f t="shared" si="15"/>
        <v>0</v>
      </c>
      <c r="O100" s="64">
        <v>0</v>
      </c>
      <c r="P100" s="41">
        <f t="shared" si="11"/>
        <v>0</v>
      </c>
      <c r="Q100" s="64">
        <v>0</v>
      </c>
      <c r="R100" s="41">
        <f t="shared" si="12"/>
        <v>0</v>
      </c>
      <c r="S100" s="64">
        <v>0</v>
      </c>
      <c r="T100" s="52">
        <f t="shared" si="13"/>
        <v>0</v>
      </c>
      <c r="U100" s="13">
        <f t="shared" si="8"/>
        <v>0</v>
      </c>
      <c r="V100" s="13">
        <f t="shared" si="9"/>
        <v>0</v>
      </c>
    </row>
    <row r="101" spans="1:22" ht="24" x14ac:dyDescent="0.55000000000000004">
      <c r="A101" s="57">
        <v>96</v>
      </c>
      <c r="B101" s="51" t="s">
        <v>704</v>
      </c>
      <c r="C101" s="57"/>
      <c r="D101" s="59" t="s">
        <v>518</v>
      </c>
      <c r="E101" s="61">
        <v>0</v>
      </c>
      <c r="F101" s="61">
        <v>10</v>
      </c>
      <c r="G101" s="61">
        <v>0</v>
      </c>
      <c r="H101" s="62">
        <f>([1]รพ!H101+[1]รพ.สต.!U46)</f>
        <v>10</v>
      </c>
      <c r="I101" s="62">
        <v>0</v>
      </c>
      <c r="J101" s="61">
        <f t="shared" si="10"/>
        <v>10</v>
      </c>
      <c r="K101" s="63">
        <v>370</v>
      </c>
      <c r="L101" s="63">
        <f t="shared" si="14"/>
        <v>3700</v>
      </c>
      <c r="M101" s="64">
        <v>5</v>
      </c>
      <c r="N101" s="41">
        <f t="shared" si="15"/>
        <v>1850</v>
      </c>
      <c r="O101" s="64">
        <v>5</v>
      </c>
      <c r="P101" s="41">
        <f t="shared" si="11"/>
        <v>1850</v>
      </c>
      <c r="Q101" s="64">
        <v>0</v>
      </c>
      <c r="R101" s="41">
        <f t="shared" si="12"/>
        <v>0</v>
      </c>
      <c r="S101" s="64">
        <v>0</v>
      </c>
      <c r="T101" s="52">
        <f t="shared" si="13"/>
        <v>0</v>
      </c>
      <c r="U101" s="13">
        <f t="shared" si="8"/>
        <v>10</v>
      </c>
      <c r="V101" s="13">
        <f t="shared" si="9"/>
        <v>3700</v>
      </c>
    </row>
    <row r="102" spans="1:22" ht="24" x14ac:dyDescent="0.55000000000000004">
      <c r="A102" s="57">
        <v>97</v>
      </c>
      <c r="B102" s="51" t="s">
        <v>705</v>
      </c>
      <c r="C102" s="57"/>
      <c r="D102" s="59" t="s">
        <v>518</v>
      </c>
      <c r="E102" s="61">
        <v>0</v>
      </c>
      <c r="F102" s="61">
        <v>10</v>
      </c>
      <c r="G102" s="61">
        <v>0</v>
      </c>
      <c r="H102" s="62">
        <f>([1]รพ!H102+[1]รพ.สต.!U48)</f>
        <v>10</v>
      </c>
      <c r="I102" s="62">
        <v>0</v>
      </c>
      <c r="J102" s="61">
        <f t="shared" si="10"/>
        <v>10</v>
      </c>
      <c r="K102" s="63">
        <v>370</v>
      </c>
      <c r="L102" s="63">
        <f t="shared" si="14"/>
        <v>3700</v>
      </c>
      <c r="M102" s="64">
        <v>5</v>
      </c>
      <c r="N102" s="41">
        <f t="shared" si="15"/>
        <v>1850</v>
      </c>
      <c r="O102" s="64">
        <v>5</v>
      </c>
      <c r="P102" s="41">
        <f t="shared" si="11"/>
        <v>1850</v>
      </c>
      <c r="Q102" s="64">
        <v>0</v>
      </c>
      <c r="R102" s="41">
        <f t="shared" si="12"/>
        <v>0</v>
      </c>
      <c r="S102" s="64">
        <v>0</v>
      </c>
      <c r="T102" s="52">
        <f t="shared" si="13"/>
        <v>0</v>
      </c>
      <c r="U102" s="13">
        <f t="shared" si="8"/>
        <v>10</v>
      </c>
      <c r="V102" s="13">
        <f t="shared" si="9"/>
        <v>3700</v>
      </c>
    </row>
    <row r="103" spans="1:22" ht="24" x14ac:dyDescent="0.55000000000000004">
      <c r="A103" s="57">
        <v>98</v>
      </c>
      <c r="B103" s="51" t="s">
        <v>706</v>
      </c>
      <c r="C103" s="57"/>
      <c r="D103" s="59" t="s">
        <v>518</v>
      </c>
      <c r="E103" s="61">
        <v>0</v>
      </c>
      <c r="F103" s="61">
        <v>10</v>
      </c>
      <c r="G103" s="61">
        <v>0</v>
      </c>
      <c r="H103" s="62">
        <f>([1]รพ!H103+[1]รพ.สต.!U47)</f>
        <v>10</v>
      </c>
      <c r="I103" s="62">
        <v>0</v>
      </c>
      <c r="J103" s="61">
        <f t="shared" si="10"/>
        <v>10</v>
      </c>
      <c r="K103" s="63">
        <v>370</v>
      </c>
      <c r="L103" s="63">
        <f t="shared" si="14"/>
        <v>3700</v>
      </c>
      <c r="M103" s="64">
        <v>5</v>
      </c>
      <c r="N103" s="41">
        <f t="shared" si="15"/>
        <v>1850</v>
      </c>
      <c r="O103" s="64">
        <v>5</v>
      </c>
      <c r="P103" s="41">
        <f t="shared" si="11"/>
        <v>1850</v>
      </c>
      <c r="Q103" s="64">
        <v>0</v>
      </c>
      <c r="R103" s="41">
        <f t="shared" si="12"/>
        <v>0</v>
      </c>
      <c r="S103" s="64">
        <v>0</v>
      </c>
      <c r="T103" s="52">
        <f t="shared" si="13"/>
        <v>0</v>
      </c>
      <c r="U103" s="13">
        <f t="shared" si="8"/>
        <v>10</v>
      </c>
      <c r="V103" s="13">
        <f t="shared" si="9"/>
        <v>3700</v>
      </c>
    </row>
    <row r="104" spans="1:22" ht="24" x14ac:dyDescent="0.55000000000000004">
      <c r="A104" s="57">
        <v>99</v>
      </c>
      <c r="B104" s="78" t="s">
        <v>707</v>
      </c>
      <c r="C104" s="79"/>
      <c r="D104" s="80" t="s">
        <v>299</v>
      </c>
      <c r="E104" s="81">
        <v>0</v>
      </c>
      <c r="F104" s="82">
        <v>0</v>
      </c>
      <c r="G104" s="82">
        <v>0</v>
      </c>
      <c r="H104" s="62">
        <f>([1]รพ.สต.!U52)</f>
        <v>0</v>
      </c>
      <c r="I104" s="46">
        <v>0</v>
      </c>
      <c r="J104" s="82">
        <f t="shared" si="10"/>
        <v>0</v>
      </c>
      <c r="K104" s="83">
        <v>1100</v>
      </c>
      <c r="L104" s="63">
        <f t="shared" si="14"/>
        <v>0</v>
      </c>
      <c r="M104" s="84">
        <v>0</v>
      </c>
      <c r="N104" s="41">
        <f t="shared" si="15"/>
        <v>0</v>
      </c>
      <c r="O104" s="85">
        <v>0</v>
      </c>
      <c r="P104" s="41">
        <f t="shared" si="11"/>
        <v>0</v>
      </c>
      <c r="Q104" s="85">
        <v>0</v>
      </c>
      <c r="R104" s="41">
        <f t="shared" si="12"/>
        <v>0</v>
      </c>
      <c r="S104" s="38">
        <v>0</v>
      </c>
      <c r="T104" s="52">
        <f t="shared" si="13"/>
        <v>0</v>
      </c>
      <c r="U104" s="13">
        <f t="shared" si="8"/>
        <v>0</v>
      </c>
      <c r="V104" s="13">
        <f t="shared" si="9"/>
        <v>0</v>
      </c>
    </row>
    <row r="105" spans="1:22" ht="24" x14ac:dyDescent="0.55000000000000004">
      <c r="A105" s="57">
        <v>100</v>
      </c>
      <c r="B105" s="51" t="s">
        <v>708</v>
      </c>
      <c r="C105" s="57"/>
      <c r="D105" s="59" t="s">
        <v>518</v>
      </c>
      <c r="E105" s="61">
        <v>5</v>
      </c>
      <c r="F105" s="61">
        <v>0</v>
      </c>
      <c r="G105" s="61">
        <v>3</v>
      </c>
      <c r="H105" s="62">
        <f>([1]รพ!H104)</f>
        <v>10</v>
      </c>
      <c r="I105" s="62">
        <v>0</v>
      </c>
      <c r="J105" s="61">
        <f t="shared" si="10"/>
        <v>10</v>
      </c>
      <c r="K105" s="63">
        <v>4500</v>
      </c>
      <c r="L105" s="63">
        <f t="shared" si="14"/>
        <v>45000</v>
      </c>
      <c r="M105" s="64">
        <v>5</v>
      </c>
      <c r="N105" s="41">
        <f t="shared" si="15"/>
        <v>22500</v>
      </c>
      <c r="O105" s="64">
        <v>5</v>
      </c>
      <c r="P105" s="41">
        <f t="shared" si="11"/>
        <v>22500</v>
      </c>
      <c r="Q105" s="64">
        <v>0</v>
      </c>
      <c r="R105" s="41">
        <f t="shared" si="12"/>
        <v>0</v>
      </c>
      <c r="S105" s="64">
        <v>0</v>
      </c>
      <c r="T105" s="52">
        <f t="shared" si="13"/>
        <v>0</v>
      </c>
      <c r="U105" s="13">
        <f t="shared" si="8"/>
        <v>10</v>
      </c>
      <c r="V105" s="13">
        <f t="shared" si="9"/>
        <v>45000</v>
      </c>
    </row>
    <row r="106" spans="1:22" ht="24" x14ac:dyDescent="0.55000000000000004">
      <c r="A106" s="57">
        <v>101</v>
      </c>
      <c r="B106" s="51" t="s">
        <v>709</v>
      </c>
      <c r="C106" s="57"/>
      <c r="D106" s="77" t="s">
        <v>235</v>
      </c>
      <c r="E106" s="61">
        <v>0</v>
      </c>
      <c r="F106" s="61">
        <v>0</v>
      </c>
      <c r="G106" s="61">
        <v>1</v>
      </c>
      <c r="H106" s="62">
        <f>([1]รพ!H105)</f>
        <v>6</v>
      </c>
      <c r="I106" s="61">
        <v>0</v>
      </c>
      <c r="J106" s="61">
        <f t="shared" si="10"/>
        <v>6</v>
      </c>
      <c r="K106" s="74">
        <v>660.99</v>
      </c>
      <c r="L106" s="74">
        <f t="shared" si="14"/>
        <v>3965.94</v>
      </c>
      <c r="M106" s="53">
        <v>3</v>
      </c>
      <c r="N106" s="41">
        <f t="shared" si="15"/>
        <v>1982.97</v>
      </c>
      <c r="O106" s="53">
        <v>3</v>
      </c>
      <c r="P106" s="41">
        <f t="shared" si="11"/>
        <v>1982.97</v>
      </c>
      <c r="Q106" s="53">
        <v>0</v>
      </c>
      <c r="R106" s="41">
        <f t="shared" si="12"/>
        <v>0</v>
      </c>
      <c r="S106" s="53">
        <v>0</v>
      </c>
      <c r="T106" s="52">
        <f t="shared" si="13"/>
        <v>0</v>
      </c>
      <c r="U106" s="13">
        <f t="shared" si="8"/>
        <v>6</v>
      </c>
      <c r="V106" s="13">
        <f t="shared" si="9"/>
        <v>3965.94</v>
      </c>
    </row>
    <row r="107" spans="1:22" ht="24" x14ac:dyDescent="0.55000000000000004">
      <c r="A107" s="57">
        <v>102</v>
      </c>
      <c r="B107" s="51" t="s">
        <v>710</v>
      </c>
      <c r="C107" s="57"/>
      <c r="D107" s="77" t="s">
        <v>235</v>
      </c>
      <c r="E107" s="61">
        <v>0</v>
      </c>
      <c r="F107" s="61">
        <v>2</v>
      </c>
      <c r="G107" s="61">
        <v>1</v>
      </c>
      <c r="H107" s="62">
        <f>([1]รพ!H106)</f>
        <v>2</v>
      </c>
      <c r="I107" s="62">
        <v>0</v>
      </c>
      <c r="J107" s="61">
        <f t="shared" si="10"/>
        <v>2</v>
      </c>
      <c r="K107" s="63">
        <v>2700.68</v>
      </c>
      <c r="L107" s="63">
        <f t="shared" si="14"/>
        <v>5401.36</v>
      </c>
      <c r="M107" s="64">
        <v>0</v>
      </c>
      <c r="N107" s="41">
        <f t="shared" si="15"/>
        <v>0</v>
      </c>
      <c r="O107" s="64">
        <v>1</v>
      </c>
      <c r="P107" s="41">
        <f t="shared" si="11"/>
        <v>2700.68</v>
      </c>
      <c r="Q107" s="64">
        <v>0</v>
      </c>
      <c r="R107" s="41">
        <f t="shared" si="12"/>
        <v>0</v>
      </c>
      <c r="S107" s="64">
        <v>1</v>
      </c>
      <c r="T107" s="52">
        <f t="shared" si="13"/>
        <v>2700.68</v>
      </c>
      <c r="U107" s="13">
        <f t="shared" si="8"/>
        <v>2</v>
      </c>
      <c r="V107" s="13">
        <f t="shared" si="9"/>
        <v>5401.36</v>
      </c>
    </row>
    <row r="108" spans="1:22" ht="24" x14ac:dyDescent="0.55000000000000004">
      <c r="A108" s="57">
        <v>103</v>
      </c>
      <c r="B108" s="51" t="s">
        <v>711</v>
      </c>
      <c r="C108" s="57"/>
      <c r="D108" s="77" t="s">
        <v>385</v>
      </c>
      <c r="E108" s="61">
        <v>0</v>
      </c>
      <c r="F108" s="61">
        <v>1</v>
      </c>
      <c r="G108" s="61">
        <v>0</v>
      </c>
      <c r="H108" s="62">
        <f>([1]รพ!H107)</f>
        <v>1</v>
      </c>
      <c r="I108" s="62">
        <v>0</v>
      </c>
      <c r="J108" s="61">
        <f t="shared" si="10"/>
        <v>1</v>
      </c>
      <c r="K108" s="63">
        <v>1055</v>
      </c>
      <c r="L108" s="63">
        <f t="shared" si="14"/>
        <v>1055</v>
      </c>
      <c r="M108" s="64">
        <v>0</v>
      </c>
      <c r="N108" s="41">
        <f t="shared" si="15"/>
        <v>0</v>
      </c>
      <c r="O108" s="64">
        <v>1</v>
      </c>
      <c r="P108" s="41">
        <f t="shared" si="11"/>
        <v>1055</v>
      </c>
      <c r="Q108" s="64">
        <v>0</v>
      </c>
      <c r="R108" s="41">
        <f t="shared" si="12"/>
        <v>0</v>
      </c>
      <c r="S108" s="64">
        <v>0</v>
      </c>
      <c r="T108" s="52">
        <f t="shared" si="13"/>
        <v>0</v>
      </c>
      <c r="U108" s="13">
        <f t="shared" si="8"/>
        <v>1</v>
      </c>
      <c r="V108" s="13">
        <f t="shared" si="9"/>
        <v>1055</v>
      </c>
    </row>
    <row r="109" spans="1:22" ht="24" x14ac:dyDescent="0.55000000000000004">
      <c r="A109" s="57">
        <v>104</v>
      </c>
      <c r="B109" s="51" t="s">
        <v>712</v>
      </c>
      <c r="C109" s="57"/>
      <c r="D109" s="77" t="s">
        <v>345</v>
      </c>
      <c r="E109" s="61">
        <v>0</v>
      </c>
      <c r="F109" s="61">
        <v>2</v>
      </c>
      <c r="G109" s="61">
        <v>0</v>
      </c>
      <c r="H109" s="62">
        <f>([1]รพ!H108)</f>
        <v>2</v>
      </c>
      <c r="I109" s="62">
        <v>0</v>
      </c>
      <c r="J109" s="61">
        <f t="shared" si="10"/>
        <v>2</v>
      </c>
      <c r="K109" s="63">
        <v>2025</v>
      </c>
      <c r="L109" s="63">
        <f t="shared" si="14"/>
        <v>4050</v>
      </c>
      <c r="M109" s="64">
        <v>0</v>
      </c>
      <c r="N109" s="41">
        <f t="shared" si="15"/>
        <v>0</v>
      </c>
      <c r="O109" s="64">
        <v>1</v>
      </c>
      <c r="P109" s="41">
        <f t="shared" si="11"/>
        <v>2025</v>
      </c>
      <c r="Q109" s="64">
        <v>0</v>
      </c>
      <c r="R109" s="41">
        <f t="shared" si="12"/>
        <v>0</v>
      </c>
      <c r="S109" s="64">
        <v>1</v>
      </c>
      <c r="T109" s="52">
        <f t="shared" si="13"/>
        <v>2025</v>
      </c>
      <c r="U109" s="13">
        <f t="shared" si="8"/>
        <v>2</v>
      </c>
      <c r="V109" s="13">
        <f t="shared" si="9"/>
        <v>4050</v>
      </c>
    </row>
    <row r="110" spans="1:22" ht="24" x14ac:dyDescent="0.55000000000000004">
      <c r="A110" s="57">
        <v>105</v>
      </c>
      <c r="B110" s="51" t="s">
        <v>713</v>
      </c>
      <c r="C110" s="57"/>
      <c r="D110" s="77" t="s">
        <v>518</v>
      </c>
      <c r="E110" s="61">
        <v>0</v>
      </c>
      <c r="F110" s="61">
        <v>50</v>
      </c>
      <c r="G110" s="61">
        <v>80</v>
      </c>
      <c r="H110" s="62">
        <f>([1]รพ!H109)</f>
        <v>60</v>
      </c>
      <c r="I110" s="62">
        <v>0</v>
      </c>
      <c r="J110" s="61">
        <f t="shared" si="10"/>
        <v>60</v>
      </c>
      <c r="K110" s="63">
        <v>84</v>
      </c>
      <c r="L110" s="63">
        <f t="shared" si="14"/>
        <v>5040</v>
      </c>
      <c r="M110" s="64">
        <v>20</v>
      </c>
      <c r="N110" s="41">
        <f t="shared" si="15"/>
        <v>1680</v>
      </c>
      <c r="O110" s="64">
        <v>20</v>
      </c>
      <c r="P110" s="41">
        <f t="shared" si="11"/>
        <v>1680</v>
      </c>
      <c r="Q110" s="64">
        <v>20</v>
      </c>
      <c r="R110" s="41">
        <f t="shared" si="12"/>
        <v>1680</v>
      </c>
      <c r="S110" s="64">
        <v>0</v>
      </c>
      <c r="T110" s="52">
        <f t="shared" si="13"/>
        <v>0</v>
      </c>
      <c r="U110" s="13">
        <f t="shared" si="8"/>
        <v>60</v>
      </c>
      <c r="V110" s="13">
        <f t="shared" si="9"/>
        <v>5040</v>
      </c>
    </row>
    <row r="111" spans="1:22" ht="24" x14ac:dyDescent="0.55000000000000004">
      <c r="A111" s="57">
        <v>106</v>
      </c>
      <c r="B111" s="51" t="s">
        <v>714</v>
      </c>
      <c r="C111" s="57" t="s">
        <v>715</v>
      </c>
      <c r="D111" s="77" t="s">
        <v>256</v>
      </c>
      <c r="E111" s="61">
        <v>0</v>
      </c>
      <c r="F111" s="61">
        <v>50</v>
      </c>
      <c r="G111" s="61">
        <v>12</v>
      </c>
      <c r="H111" s="62">
        <f>([1]รพ!H110)</f>
        <v>24</v>
      </c>
      <c r="I111" s="62">
        <v>0</v>
      </c>
      <c r="J111" s="61">
        <f t="shared" si="10"/>
        <v>24</v>
      </c>
      <c r="K111" s="63">
        <v>153</v>
      </c>
      <c r="L111" s="63">
        <f t="shared" si="14"/>
        <v>3672</v>
      </c>
      <c r="M111" s="64">
        <v>6</v>
      </c>
      <c r="N111" s="41">
        <f t="shared" si="15"/>
        <v>918</v>
      </c>
      <c r="O111" s="64">
        <v>6</v>
      </c>
      <c r="P111" s="41">
        <f t="shared" si="11"/>
        <v>918</v>
      </c>
      <c r="Q111" s="64">
        <v>6</v>
      </c>
      <c r="R111" s="41">
        <f t="shared" si="12"/>
        <v>918</v>
      </c>
      <c r="S111" s="64">
        <v>6</v>
      </c>
      <c r="T111" s="52">
        <f t="shared" si="13"/>
        <v>918</v>
      </c>
      <c r="U111" s="13">
        <f t="shared" si="8"/>
        <v>24</v>
      </c>
      <c r="V111" s="13">
        <f t="shared" si="9"/>
        <v>3672</v>
      </c>
    </row>
    <row r="112" spans="1:22" ht="24" x14ac:dyDescent="0.55000000000000004">
      <c r="A112" s="57">
        <v>107</v>
      </c>
      <c r="B112" s="51" t="s">
        <v>716</v>
      </c>
      <c r="C112" s="57" t="s">
        <v>717</v>
      </c>
      <c r="D112" s="77" t="s">
        <v>385</v>
      </c>
      <c r="E112" s="61">
        <v>0</v>
      </c>
      <c r="F112" s="61">
        <v>2</v>
      </c>
      <c r="G112" s="61">
        <v>1</v>
      </c>
      <c r="H112" s="62">
        <f>([1]รพ!H111)</f>
        <v>1</v>
      </c>
      <c r="I112" s="62">
        <v>0</v>
      </c>
      <c r="J112" s="61">
        <f t="shared" si="10"/>
        <v>1</v>
      </c>
      <c r="K112" s="63">
        <v>3960</v>
      </c>
      <c r="L112" s="63">
        <f t="shared" si="14"/>
        <v>3960</v>
      </c>
      <c r="M112" s="64">
        <v>0</v>
      </c>
      <c r="N112" s="41">
        <f t="shared" si="15"/>
        <v>0</v>
      </c>
      <c r="O112" s="64">
        <v>1</v>
      </c>
      <c r="P112" s="41">
        <f t="shared" si="11"/>
        <v>3960</v>
      </c>
      <c r="Q112" s="64">
        <v>0</v>
      </c>
      <c r="R112" s="41">
        <f t="shared" si="12"/>
        <v>0</v>
      </c>
      <c r="S112" s="64">
        <v>0</v>
      </c>
      <c r="T112" s="52">
        <f t="shared" si="13"/>
        <v>0</v>
      </c>
      <c r="U112" s="13">
        <f t="shared" si="8"/>
        <v>1</v>
      </c>
      <c r="V112" s="13">
        <f t="shared" si="9"/>
        <v>3960</v>
      </c>
    </row>
    <row r="113" spans="1:22" ht="24" x14ac:dyDescent="0.55000000000000004">
      <c r="A113" s="57">
        <v>108</v>
      </c>
      <c r="B113" s="51" t="s">
        <v>718</v>
      </c>
      <c r="C113" s="57">
        <v>2</v>
      </c>
      <c r="D113" s="77" t="s">
        <v>270</v>
      </c>
      <c r="E113" s="61">
        <v>0</v>
      </c>
      <c r="F113" s="61">
        <v>0</v>
      </c>
      <c r="G113" s="61">
        <v>1</v>
      </c>
      <c r="H113" s="62">
        <f>([1]รพ!H112)</f>
        <v>1</v>
      </c>
      <c r="I113" s="62">
        <v>0</v>
      </c>
      <c r="J113" s="61">
        <f t="shared" si="10"/>
        <v>1</v>
      </c>
      <c r="K113" s="63">
        <v>4400</v>
      </c>
      <c r="L113" s="63">
        <f t="shared" si="14"/>
        <v>4400</v>
      </c>
      <c r="M113" s="64">
        <v>0</v>
      </c>
      <c r="N113" s="41">
        <f t="shared" si="15"/>
        <v>0</v>
      </c>
      <c r="O113" s="64">
        <v>0</v>
      </c>
      <c r="P113" s="41">
        <f t="shared" si="11"/>
        <v>0</v>
      </c>
      <c r="Q113" s="64">
        <v>1</v>
      </c>
      <c r="R113" s="41">
        <f>K113*Q113</f>
        <v>4400</v>
      </c>
      <c r="S113" s="64">
        <v>0</v>
      </c>
      <c r="T113" s="52">
        <f t="shared" si="13"/>
        <v>0</v>
      </c>
      <c r="U113" s="13">
        <f t="shared" si="8"/>
        <v>1</v>
      </c>
      <c r="V113" s="13">
        <f t="shared" si="9"/>
        <v>4400</v>
      </c>
    </row>
    <row r="114" spans="1:22" ht="24" x14ac:dyDescent="0.55000000000000004">
      <c r="A114" s="57">
        <v>109</v>
      </c>
      <c r="B114" s="51" t="s">
        <v>719</v>
      </c>
      <c r="C114" s="57" t="s">
        <v>720</v>
      </c>
      <c r="D114" s="77" t="s">
        <v>235</v>
      </c>
      <c r="E114" s="61">
        <v>8</v>
      </c>
      <c r="F114" s="61">
        <v>9</v>
      </c>
      <c r="G114" s="61">
        <v>4</v>
      </c>
      <c r="H114" s="62">
        <f>([1]รพ!H113)</f>
        <v>10</v>
      </c>
      <c r="I114" s="62">
        <v>0</v>
      </c>
      <c r="J114" s="61">
        <f t="shared" si="10"/>
        <v>10</v>
      </c>
      <c r="K114" s="63">
        <v>1980</v>
      </c>
      <c r="L114" s="63">
        <f t="shared" si="14"/>
        <v>19800</v>
      </c>
      <c r="M114" s="64">
        <v>2</v>
      </c>
      <c r="N114" s="41">
        <f t="shared" si="15"/>
        <v>3960</v>
      </c>
      <c r="O114" s="64">
        <v>3</v>
      </c>
      <c r="P114" s="41">
        <f t="shared" si="11"/>
        <v>5940</v>
      </c>
      <c r="Q114" s="64">
        <v>3</v>
      </c>
      <c r="R114" s="41">
        <f t="shared" si="12"/>
        <v>5940</v>
      </c>
      <c r="S114" s="64">
        <v>2</v>
      </c>
      <c r="T114" s="52">
        <f t="shared" si="13"/>
        <v>3960</v>
      </c>
      <c r="U114" s="13">
        <f t="shared" si="8"/>
        <v>10</v>
      </c>
      <c r="V114" s="13">
        <f t="shared" si="9"/>
        <v>19800</v>
      </c>
    </row>
    <row r="115" spans="1:22" ht="24" x14ac:dyDescent="0.55000000000000004">
      <c r="A115" s="57">
        <v>110</v>
      </c>
      <c r="B115" s="51" t="s">
        <v>721</v>
      </c>
      <c r="C115" s="57" t="s">
        <v>720</v>
      </c>
      <c r="D115" s="77" t="s">
        <v>235</v>
      </c>
      <c r="E115" s="61">
        <v>3</v>
      </c>
      <c r="F115" s="61">
        <v>3</v>
      </c>
      <c r="G115" s="61">
        <v>2</v>
      </c>
      <c r="H115" s="62">
        <f>([1]รพ!H114)</f>
        <v>5</v>
      </c>
      <c r="I115" s="62">
        <v>0</v>
      </c>
      <c r="J115" s="61">
        <f t="shared" si="10"/>
        <v>5</v>
      </c>
      <c r="K115" s="63">
        <v>1580</v>
      </c>
      <c r="L115" s="63">
        <f t="shared" si="14"/>
        <v>7900</v>
      </c>
      <c r="M115" s="64">
        <v>1</v>
      </c>
      <c r="N115" s="41">
        <f t="shared" si="15"/>
        <v>1580</v>
      </c>
      <c r="O115" s="64">
        <v>2</v>
      </c>
      <c r="P115" s="41">
        <f t="shared" si="11"/>
        <v>3160</v>
      </c>
      <c r="Q115" s="64">
        <v>1</v>
      </c>
      <c r="R115" s="41">
        <f t="shared" si="12"/>
        <v>1580</v>
      </c>
      <c r="S115" s="64">
        <v>1</v>
      </c>
      <c r="T115" s="52">
        <f t="shared" si="13"/>
        <v>1580</v>
      </c>
      <c r="U115" s="13">
        <f t="shared" si="8"/>
        <v>5</v>
      </c>
      <c r="V115" s="13">
        <f t="shared" si="9"/>
        <v>7900</v>
      </c>
    </row>
    <row r="116" spans="1:22" ht="24" x14ac:dyDescent="0.55000000000000004">
      <c r="A116" s="57">
        <v>111</v>
      </c>
      <c r="B116" s="51" t="s">
        <v>722</v>
      </c>
      <c r="C116" s="57">
        <v>1</v>
      </c>
      <c r="D116" s="77" t="s">
        <v>235</v>
      </c>
      <c r="E116" s="61">
        <v>8</v>
      </c>
      <c r="F116" s="61">
        <v>8</v>
      </c>
      <c r="G116" s="61">
        <v>11</v>
      </c>
      <c r="H116" s="62">
        <f>([1]รพ!H115)</f>
        <v>10</v>
      </c>
      <c r="I116" s="62">
        <v>0</v>
      </c>
      <c r="J116" s="61">
        <f t="shared" si="10"/>
        <v>10</v>
      </c>
      <c r="K116" s="63">
        <v>2076.87</v>
      </c>
      <c r="L116" s="63">
        <f t="shared" si="14"/>
        <v>20768.699999999997</v>
      </c>
      <c r="M116" s="64">
        <v>0</v>
      </c>
      <c r="N116" s="41">
        <f t="shared" si="15"/>
        <v>0</v>
      </c>
      <c r="O116" s="64">
        <v>0</v>
      </c>
      <c r="P116" s="41">
        <f t="shared" si="11"/>
        <v>0</v>
      </c>
      <c r="Q116" s="64">
        <v>10</v>
      </c>
      <c r="R116" s="41">
        <f t="shared" si="12"/>
        <v>20768.699999999997</v>
      </c>
      <c r="S116" s="64">
        <v>0</v>
      </c>
      <c r="T116" s="52">
        <f t="shared" si="13"/>
        <v>0</v>
      </c>
      <c r="U116" s="13">
        <f t="shared" si="8"/>
        <v>10</v>
      </c>
      <c r="V116" s="13">
        <f t="shared" si="9"/>
        <v>20768.699999999997</v>
      </c>
    </row>
    <row r="117" spans="1:22" ht="24" x14ac:dyDescent="0.55000000000000004">
      <c r="A117" s="57">
        <v>112</v>
      </c>
      <c r="B117" s="51" t="s">
        <v>723</v>
      </c>
      <c r="C117" s="57">
        <v>1</v>
      </c>
      <c r="D117" s="77" t="s">
        <v>270</v>
      </c>
      <c r="E117" s="61">
        <v>4</v>
      </c>
      <c r="F117" s="61">
        <v>0</v>
      </c>
      <c r="G117" s="61">
        <v>0</v>
      </c>
      <c r="H117" s="62">
        <f>([1]รพ!H116)</f>
        <v>2</v>
      </c>
      <c r="I117" s="62">
        <v>0</v>
      </c>
      <c r="J117" s="61">
        <f t="shared" si="10"/>
        <v>2</v>
      </c>
      <c r="K117" s="63">
        <v>2000</v>
      </c>
      <c r="L117" s="63">
        <f t="shared" si="14"/>
        <v>4000</v>
      </c>
      <c r="M117" s="64">
        <v>2</v>
      </c>
      <c r="N117" s="41">
        <f t="shared" si="15"/>
        <v>4000</v>
      </c>
      <c r="O117" s="64">
        <v>0</v>
      </c>
      <c r="P117" s="41">
        <f t="shared" si="11"/>
        <v>0</v>
      </c>
      <c r="Q117" s="64">
        <v>0</v>
      </c>
      <c r="R117" s="41">
        <f t="shared" si="12"/>
        <v>0</v>
      </c>
      <c r="S117" s="64">
        <v>0</v>
      </c>
      <c r="T117" s="52">
        <f t="shared" si="13"/>
        <v>0</v>
      </c>
      <c r="U117" s="13">
        <f t="shared" si="8"/>
        <v>2</v>
      </c>
      <c r="V117" s="13">
        <f t="shared" si="9"/>
        <v>4000</v>
      </c>
    </row>
    <row r="118" spans="1:22" ht="24" x14ac:dyDescent="0.55000000000000004">
      <c r="A118" s="57">
        <v>113</v>
      </c>
      <c r="B118" s="51" t="s">
        <v>724</v>
      </c>
      <c r="C118" s="57" t="s">
        <v>302</v>
      </c>
      <c r="D118" s="77" t="s">
        <v>235</v>
      </c>
      <c r="E118" s="61">
        <v>2</v>
      </c>
      <c r="F118" s="61">
        <v>4</v>
      </c>
      <c r="G118" s="61">
        <v>24</v>
      </c>
      <c r="H118" s="62">
        <f>([1]รพ!H117)</f>
        <v>20</v>
      </c>
      <c r="I118" s="62">
        <v>0</v>
      </c>
      <c r="J118" s="61">
        <f t="shared" si="10"/>
        <v>20</v>
      </c>
      <c r="K118" s="63">
        <v>330</v>
      </c>
      <c r="L118" s="63">
        <f t="shared" si="14"/>
        <v>6600</v>
      </c>
      <c r="M118" s="64">
        <v>5</v>
      </c>
      <c r="N118" s="41">
        <f t="shared" si="15"/>
        <v>1650</v>
      </c>
      <c r="O118" s="64">
        <v>5</v>
      </c>
      <c r="P118" s="41">
        <f t="shared" si="11"/>
        <v>1650</v>
      </c>
      <c r="Q118" s="64">
        <v>5</v>
      </c>
      <c r="R118" s="41">
        <f t="shared" si="12"/>
        <v>1650</v>
      </c>
      <c r="S118" s="64">
        <v>5</v>
      </c>
      <c r="T118" s="52">
        <f t="shared" si="13"/>
        <v>1650</v>
      </c>
      <c r="U118" s="13">
        <f t="shared" si="8"/>
        <v>20</v>
      </c>
      <c r="V118" s="13">
        <f t="shared" si="9"/>
        <v>6600</v>
      </c>
    </row>
    <row r="119" spans="1:22" ht="24" x14ac:dyDescent="0.55000000000000004">
      <c r="A119" s="57">
        <v>114</v>
      </c>
      <c r="B119" s="51" t="s">
        <v>725</v>
      </c>
      <c r="C119" s="57" t="s">
        <v>726</v>
      </c>
      <c r="D119" s="77" t="s">
        <v>235</v>
      </c>
      <c r="E119" s="61">
        <v>6</v>
      </c>
      <c r="F119" s="61">
        <v>6</v>
      </c>
      <c r="G119" s="61">
        <v>1</v>
      </c>
      <c r="H119" s="62">
        <f>([1]รพ!H118+[1]รพ.สต.!U57)</f>
        <v>15</v>
      </c>
      <c r="I119" s="62">
        <v>4</v>
      </c>
      <c r="J119" s="61">
        <f t="shared" si="10"/>
        <v>11</v>
      </c>
      <c r="K119" s="63">
        <v>2805</v>
      </c>
      <c r="L119" s="63">
        <f t="shared" si="14"/>
        <v>30855</v>
      </c>
      <c r="M119" s="64">
        <v>5</v>
      </c>
      <c r="N119" s="41">
        <f t="shared" si="15"/>
        <v>14025</v>
      </c>
      <c r="O119" s="64">
        <v>5</v>
      </c>
      <c r="P119" s="41">
        <f t="shared" si="11"/>
        <v>14025</v>
      </c>
      <c r="Q119" s="64">
        <v>1</v>
      </c>
      <c r="R119" s="41">
        <f t="shared" si="12"/>
        <v>2805</v>
      </c>
      <c r="S119" s="64">
        <v>0</v>
      </c>
      <c r="T119" s="52">
        <f t="shared" si="13"/>
        <v>0</v>
      </c>
      <c r="U119" s="13">
        <f t="shared" si="8"/>
        <v>11</v>
      </c>
      <c r="V119" s="13">
        <f t="shared" si="9"/>
        <v>30855</v>
      </c>
    </row>
    <row r="120" spans="1:22" ht="24" x14ac:dyDescent="0.55000000000000004">
      <c r="A120" s="57">
        <v>115</v>
      </c>
      <c r="B120" s="51" t="s">
        <v>727</v>
      </c>
      <c r="C120" s="57"/>
      <c r="D120" s="77" t="s">
        <v>270</v>
      </c>
      <c r="E120" s="86">
        <v>0</v>
      </c>
      <c r="F120" s="51">
        <v>0</v>
      </c>
      <c r="G120" s="51">
        <v>0</v>
      </c>
      <c r="H120" s="62">
        <f>([1]รพ.สต.!U58)</f>
        <v>3</v>
      </c>
      <c r="I120" s="76">
        <v>0</v>
      </c>
      <c r="J120" s="61">
        <f t="shared" si="10"/>
        <v>3</v>
      </c>
      <c r="K120" s="87">
        <v>3965</v>
      </c>
      <c r="L120" s="63">
        <f t="shared" si="14"/>
        <v>11895</v>
      </c>
      <c r="M120" s="88">
        <v>0</v>
      </c>
      <c r="N120" s="41">
        <f t="shared" si="15"/>
        <v>0</v>
      </c>
      <c r="O120" s="89">
        <v>3</v>
      </c>
      <c r="P120" s="41">
        <f t="shared" si="11"/>
        <v>11895</v>
      </c>
      <c r="Q120" s="89">
        <v>0</v>
      </c>
      <c r="R120" s="41">
        <f t="shared" si="12"/>
        <v>0</v>
      </c>
      <c r="S120" s="38">
        <v>0</v>
      </c>
      <c r="T120" s="52">
        <f t="shared" si="13"/>
        <v>0</v>
      </c>
      <c r="U120" s="13">
        <f t="shared" si="8"/>
        <v>3</v>
      </c>
      <c r="V120" s="13">
        <f t="shared" si="9"/>
        <v>11895</v>
      </c>
    </row>
    <row r="121" spans="1:22" ht="24" x14ac:dyDescent="0.55000000000000004">
      <c r="A121" s="57">
        <v>116</v>
      </c>
      <c r="B121" s="51" t="s">
        <v>728</v>
      </c>
      <c r="C121" s="57">
        <v>1</v>
      </c>
      <c r="D121" s="77" t="s">
        <v>594</v>
      </c>
      <c r="E121" s="61">
        <v>16</v>
      </c>
      <c r="F121" s="61">
        <v>18</v>
      </c>
      <c r="G121" s="61">
        <v>3</v>
      </c>
      <c r="H121" s="62">
        <f>([1]รพ!H119+[1]รพ.สต.!U53)</f>
        <v>51</v>
      </c>
      <c r="I121" s="62">
        <v>10</v>
      </c>
      <c r="J121" s="61">
        <f t="shared" si="10"/>
        <v>41</v>
      </c>
      <c r="K121" s="63">
        <v>850.65</v>
      </c>
      <c r="L121" s="63">
        <f t="shared" si="14"/>
        <v>34876.65</v>
      </c>
      <c r="M121" s="64">
        <v>0</v>
      </c>
      <c r="N121" s="41">
        <f t="shared" si="15"/>
        <v>0</v>
      </c>
      <c r="O121" s="64">
        <v>20</v>
      </c>
      <c r="P121" s="41">
        <f t="shared" si="11"/>
        <v>17013</v>
      </c>
      <c r="Q121" s="64">
        <v>21</v>
      </c>
      <c r="R121" s="41">
        <f t="shared" si="12"/>
        <v>17863.649999999998</v>
      </c>
      <c r="S121" s="64">
        <v>0</v>
      </c>
      <c r="T121" s="52">
        <f t="shared" si="13"/>
        <v>0</v>
      </c>
      <c r="U121" s="13">
        <f t="shared" si="8"/>
        <v>41</v>
      </c>
      <c r="V121" s="13">
        <f t="shared" si="9"/>
        <v>34876.649999999994</v>
      </c>
    </row>
    <row r="122" spans="1:22" ht="24" x14ac:dyDescent="0.55000000000000004">
      <c r="A122" s="57">
        <v>117</v>
      </c>
      <c r="B122" s="51" t="s">
        <v>729</v>
      </c>
      <c r="C122" s="57" t="s">
        <v>730</v>
      </c>
      <c r="D122" s="77" t="s">
        <v>270</v>
      </c>
      <c r="E122" s="61">
        <v>2</v>
      </c>
      <c r="F122" s="61">
        <v>2</v>
      </c>
      <c r="G122" s="61">
        <v>1</v>
      </c>
      <c r="H122" s="62">
        <f>([1]รพ!H120)</f>
        <v>3</v>
      </c>
      <c r="I122" s="62">
        <v>0</v>
      </c>
      <c r="J122" s="61">
        <f t="shared" si="10"/>
        <v>3</v>
      </c>
      <c r="K122" s="63">
        <v>3000</v>
      </c>
      <c r="L122" s="63">
        <f t="shared" si="14"/>
        <v>9000</v>
      </c>
      <c r="M122" s="64">
        <v>0</v>
      </c>
      <c r="N122" s="41">
        <f t="shared" si="15"/>
        <v>0</v>
      </c>
      <c r="O122" s="64">
        <v>1</v>
      </c>
      <c r="P122" s="41">
        <f t="shared" si="11"/>
        <v>3000</v>
      </c>
      <c r="Q122" s="64">
        <v>1</v>
      </c>
      <c r="R122" s="41">
        <f t="shared" si="12"/>
        <v>3000</v>
      </c>
      <c r="S122" s="64">
        <v>1</v>
      </c>
      <c r="T122" s="52">
        <f t="shared" si="13"/>
        <v>3000</v>
      </c>
      <c r="U122" s="13">
        <f t="shared" si="8"/>
        <v>3</v>
      </c>
      <c r="V122" s="13">
        <f t="shared" si="9"/>
        <v>9000</v>
      </c>
    </row>
    <row r="123" spans="1:22" ht="24" x14ac:dyDescent="0.55000000000000004">
      <c r="A123" s="57">
        <v>118</v>
      </c>
      <c r="B123" s="51" t="s">
        <v>731</v>
      </c>
      <c r="C123" s="57" t="s">
        <v>255</v>
      </c>
      <c r="D123" s="77" t="s">
        <v>270</v>
      </c>
      <c r="E123" s="61">
        <v>1</v>
      </c>
      <c r="F123" s="61">
        <v>1</v>
      </c>
      <c r="G123" s="61">
        <v>0</v>
      </c>
      <c r="H123" s="62">
        <f>([1]รพ!H121)</f>
        <v>1</v>
      </c>
      <c r="I123" s="62">
        <v>0</v>
      </c>
      <c r="J123" s="61">
        <f t="shared" si="10"/>
        <v>1</v>
      </c>
      <c r="K123" s="63">
        <v>1420</v>
      </c>
      <c r="L123" s="63">
        <f t="shared" si="14"/>
        <v>1420</v>
      </c>
      <c r="M123" s="64">
        <v>0</v>
      </c>
      <c r="N123" s="41">
        <f t="shared" si="15"/>
        <v>0</v>
      </c>
      <c r="O123" s="64">
        <v>0</v>
      </c>
      <c r="P123" s="41">
        <f t="shared" si="11"/>
        <v>0</v>
      </c>
      <c r="Q123" s="64">
        <v>1</v>
      </c>
      <c r="R123" s="41">
        <f t="shared" si="12"/>
        <v>1420</v>
      </c>
      <c r="S123" s="64">
        <v>0</v>
      </c>
      <c r="T123" s="52">
        <f t="shared" si="13"/>
        <v>0</v>
      </c>
      <c r="U123" s="13">
        <f t="shared" si="8"/>
        <v>1</v>
      </c>
      <c r="V123" s="13">
        <f t="shared" si="9"/>
        <v>1420</v>
      </c>
    </row>
    <row r="124" spans="1:22" ht="24" x14ac:dyDescent="0.55000000000000004">
      <c r="A124" s="57">
        <v>119</v>
      </c>
      <c r="B124" s="51" t="s">
        <v>732</v>
      </c>
      <c r="C124" s="57"/>
      <c r="D124" s="77" t="s">
        <v>235</v>
      </c>
      <c r="E124" s="61">
        <v>0</v>
      </c>
      <c r="F124" s="61">
        <v>0</v>
      </c>
      <c r="G124" s="61">
        <v>0</v>
      </c>
      <c r="H124" s="62">
        <f>([1]รพ!H122)</f>
        <v>1</v>
      </c>
      <c r="I124" s="62">
        <v>0</v>
      </c>
      <c r="J124" s="61">
        <f t="shared" si="10"/>
        <v>1</v>
      </c>
      <c r="K124" s="63">
        <v>1515</v>
      </c>
      <c r="L124" s="63">
        <f t="shared" si="14"/>
        <v>1515</v>
      </c>
      <c r="M124" s="64">
        <v>0</v>
      </c>
      <c r="N124" s="41">
        <f t="shared" si="15"/>
        <v>0</v>
      </c>
      <c r="O124" s="64">
        <v>1</v>
      </c>
      <c r="P124" s="41">
        <f t="shared" si="11"/>
        <v>1515</v>
      </c>
      <c r="Q124" s="64">
        <v>0</v>
      </c>
      <c r="R124" s="41">
        <f t="shared" si="12"/>
        <v>0</v>
      </c>
      <c r="S124" s="64">
        <v>0</v>
      </c>
      <c r="T124" s="52">
        <f t="shared" si="13"/>
        <v>0</v>
      </c>
      <c r="U124" s="13">
        <f t="shared" si="8"/>
        <v>1</v>
      </c>
      <c r="V124" s="13">
        <f t="shared" si="9"/>
        <v>1515</v>
      </c>
    </row>
    <row r="125" spans="1:22" ht="24" x14ac:dyDescent="0.55000000000000004">
      <c r="A125" s="57">
        <v>120</v>
      </c>
      <c r="B125" s="41" t="s">
        <v>733</v>
      </c>
      <c r="C125" s="88">
        <v>1</v>
      </c>
      <c r="D125" s="90" t="s">
        <v>242</v>
      </c>
      <c r="E125" s="62">
        <v>0</v>
      </c>
      <c r="F125" s="62">
        <v>0</v>
      </c>
      <c r="G125" s="62">
        <v>0</v>
      </c>
      <c r="H125" s="62">
        <f>([1]รพ!H123)</f>
        <v>1</v>
      </c>
      <c r="I125" s="62">
        <v>0</v>
      </c>
      <c r="J125" s="61">
        <f t="shared" si="10"/>
        <v>1</v>
      </c>
      <c r="K125" s="63">
        <v>1800</v>
      </c>
      <c r="L125" s="63">
        <f t="shared" si="14"/>
        <v>1800</v>
      </c>
      <c r="M125" s="64">
        <v>0</v>
      </c>
      <c r="N125" s="41">
        <f t="shared" si="15"/>
        <v>0</v>
      </c>
      <c r="O125" s="64">
        <v>1</v>
      </c>
      <c r="P125" s="41">
        <f t="shared" si="11"/>
        <v>1800</v>
      </c>
      <c r="Q125" s="64">
        <v>0</v>
      </c>
      <c r="R125" s="41">
        <f t="shared" si="12"/>
        <v>0</v>
      </c>
      <c r="S125" s="64">
        <v>0</v>
      </c>
      <c r="T125" s="52">
        <f t="shared" si="13"/>
        <v>0</v>
      </c>
      <c r="U125" s="13">
        <f t="shared" si="8"/>
        <v>1</v>
      </c>
      <c r="V125" s="13">
        <f t="shared" si="9"/>
        <v>1800</v>
      </c>
    </row>
    <row r="126" spans="1:22" ht="24" x14ac:dyDescent="0.55000000000000004">
      <c r="A126" s="57">
        <v>121</v>
      </c>
      <c r="B126" s="41" t="s">
        <v>734</v>
      </c>
      <c r="C126" s="88">
        <v>1</v>
      </c>
      <c r="D126" s="88" t="s">
        <v>270</v>
      </c>
      <c r="E126" s="62">
        <v>0</v>
      </c>
      <c r="F126" s="62">
        <v>0</v>
      </c>
      <c r="G126" s="62">
        <v>1</v>
      </c>
      <c r="H126" s="62">
        <f>([1]รพ!H124)</f>
        <v>1</v>
      </c>
      <c r="I126" s="62">
        <v>0</v>
      </c>
      <c r="J126" s="61">
        <f t="shared" si="10"/>
        <v>1</v>
      </c>
      <c r="K126" s="63">
        <v>5600</v>
      </c>
      <c r="L126" s="63">
        <f t="shared" si="14"/>
        <v>5600</v>
      </c>
      <c r="M126" s="64">
        <v>0</v>
      </c>
      <c r="N126" s="41">
        <f t="shared" si="15"/>
        <v>0</v>
      </c>
      <c r="O126" s="64">
        <v>0</v>
      </c>
      <c r="P126" s="41">
        <f t="shared" si="11"/>
        <v>0</v>
      </c>
      <c r="Q126" s="64">
        <v>1</v>
      </c>
      <c r="R126" s="41">
        <f t="shared" si="12"/>
        <v>5600</v>
      </c>
      <c r="S126" s="64">
        <v>0</v>
      </c>
      <c r="T126" s="52">
        <f t="shared" si="13"/>
        <v>0</v>
      </c>
      <c r="U126" s="13">
        <f t="shared" si="8"/>
        <v>1</v>
      </c>
      <c r="V126" s="13">
        <f t="shared" si="9"/>
        <v>5600</v>
      </c>
    </row>
    <row r="127" spans="1:22" ht="24" x14ac:dyDescent="0.55000000000000004">
      <c r="A127" s="57">
        <v>122</v>
      </c>
      <c r="B127" s="41" t="s">
        <v>735</v>
      </c>
      <c r="C127" s="88">
        <v>1</v>
      </c>
      <c r="D127" s="88" t="s">
        <v>385</v>
      </c>
      <c r="E127" s="62">
        <v>0</v>
      </c>
      <c r="F127" s="62">
        <v>0</v>
      </c>
      <c r="G127" s="62">
        <v>1</v>
      </c>
      <c r="H127" s="62">
        <f>([1]รพ!H125)</f>
        <v>1</v>
      </c>
      <c r="I127" s="62">
        <v>0</v>
      </c>
      <c r="J127" s="61">
        <f t="shared" si="10"/>
        <v>1</v>
      </c>
      <c r="K127" s="63">
        <v>1180</v>
      </c>
      <c r="L127" s="63">
        <f t="shared" si="14"/>
        <v>1180</v>
      </c>
      <c r="M127" s="64">
        <v>1</v>
      </c>
      <c r="N127" s="41">
        <f t="shared" si="15"/>
        <v>1180</v>
      </c>
      <c r="O127" s="64">
        <v>0</v>
      </c>
      <c r="P127" s="41">
        <f t="shared" si="11"/>
        <v>0</v>
      </c>
      <c r="Q127" s="64">
        <v>0</v>
      </c>
      <c r="R127" s="41">
        <f t="shared" si="12"/>
        <v>0</v>
      </c>
      <c r="S127" s="64">
        <v>0</v>
      </c>
      <c r="T127" s="52">
        <f t="shared" si="13"/>
        <v>0</v>
      </c>
      <c r="U127" s="13">
        <f t="shared" si="8"/>
        <v>1</v>
      </c>
      <c r="V127" s="13">
        <f t="shared" si="9"/>
        <v>1180</v>
      </c>
    </row>
    <row r="128" spans="1:22" ht="24" x14ac:dyDescent="0.55000000000000004">
      <c r="A128" s="57">
        <v>123</v>
      </c>
      <c r="B128" s="41" t="s">
        <v>736</v>
      </c>
      <c r="C128" s="88">
        <v>1</v>
      </c>
      <c r="D128" s="88" t="s">
        <v>242</v>
      </c>
      <c r="E128" s="62">
        <v>0</v>
      </c>
      <c r="F128" s="62">
        <v>0</v>
      </c>
      <c r="G128" s="62">
        <v>0</v>
      </c>
      <c r="H128" s="62">
        <f>([1]รพ!H126)</f>
        <v>2</v>
      </c>
      <c r="I128" s="62">
        <v>0</v>
      </c>
      <c r="J128" s="61">
        <f t="shared" si="10"/>
        <v>2</v>
      </c>
      <c r="K128" s="63">
        <v>1850</v>
      </c>
      <c r="L128" s="63">
        <f t="shared" si="14"/>
        <v>3700</v>
      </c>
      <c r="M128" s="64">
        <v>2</v>
      </c>
      <c r="N128" s="41">
        <f t="shared" si="15"/>
        <v>3700</v>
      </c>
      <c r="O128" s="64">
        <v>0</v>
      </c>
      <c r="P128" s="41">
        <f t="shared" si="11"/>
        <v>0</v>
      </c>
      <c r="Q128" s="64">
        <v>0</v>
      </c>
      <c r="R128" s="41">
        <f t="shared" si="12"/>
        <v>0</v>
      </c>
      <c r="S128" s="64">
        <v>0</v>
      </c>
      <c r="T128" s="52">
        <f t="shared" si="13"/>
        <v>0</v>
      </c>
      <c r="U128" s="13">
        <f t="shared" si="8"/>
        <v>2</v>
      </c>
      <c r="V128" s="13">
        <f t="shared" si="9"/>
        <v>3700</v>
      </c>
    </row>
    <row r="129" spans="1:22" ht="24" x14ac:dyDescent="0.55000000000000004">
      <c r="A129" s="57">
        <v>124</v>
      </c>
      <c r="B129" s="41" t="s">
        <v>737</v>
      </c>
      <c r="C129" s="88">
        <v>1</v>
      </c>
      <c r="D129" s="88" t="s">
        <v>518</v>
      </c>
      <c r="E129" s="62">
        <v>0</v>
      </c>
      <c r="F129" s="62">
        <v>0</v>
      </c>
      <c r="G129" s="62">
        <v>0</v>
      </c>
      <c r="H129" s="62">
        <f>([1]รพ!H127)</f>
        <v>2</v>
      </c>
      <c r="I129" s="62">
        <v>0</v>
      </c>
      <c r="J129" s="61">
        <f t="shared" si="10"/>
        <v>2</v>
      </c>
      <c r="K129" s="63">
        <v>700</v>
      </c>
      <c r="L129" s="63">
        <f t="shared" si="14"/>
        <v>1400</v>
      </c>
      <c r="M129" s="64">
        <v>0</v>
      </c>
      <c r="N129" s="41">
        <f t="shared" si="15"/>
        <v>0</v>
      </c>
      <c r="O129" s="64">
        <v>0</v>
      </c>
      <c r="P129" s="41">
        <f t="shared" si="11"/>
        <v>0</v>
      </c>
      <c r="Q129" s="64">
        <v>2</v>
      </c>
      <c r="R129" s="41">
        <f t="shared" si="12"/>
        <v>1400</v>
      </c>
      <c r="S129" s="64">
        <v>0</v>
      </c>
      <c r="T129" s="52">
        <f t="shared" si="13"/>
        <v>0</v>
      </c>
      <c r="U129" s="13">
        <f t="shared" si="8"/>
        <v>2</v>
      </c>
      <c r="V129" s="13">
        <f t="shared" si="9"/>
        <v>1400</v>
      </c>
    </row>
    <row r="130" spans="1:22" ht="24" x14ac:dyDescent="0.55000000000000004">
      <c r="A130" s="57">
        <v>125</v>
      </c>
      <c r="B130" s="41" t="s">
        <v>738</v>
      </c>
      <c r="C130" s="88">
        <v>1</v>
      </c>
      <c r="D130" s="88" t="s">
        <v>518</v>
      </c>
      <c r="E130" s="62">
        <v>0</v>
      </c>
      <c r="F130" s="62">
        <v>0</v>
      </c>
      <c r="G130" s="62">
        <v>0</v>
      </c>
      <c r="H130" s="62">
        <f>([1]รพ!H128)</f>
        <v>5</v>
      </c>
      <c r="I130" s="62">
        <v>0</v>
      </c>
      <c r="J130" s="61">
        <f t="shared" si="10"/>
        <v>5</v>
      </c>
      <c r="K130" s="63">
        <v>56</v>
      </c>
      <c r="L130" s="63">
        <f t="shared" si="14"/>
        <v>280</v>
      </c>
      <c r="M130" s="64">
        <v>0</v>
      </c>
      <c r="N130" s="41">
        <f t="shared" si="15"/>
        <v>0</v>
      </c>
      <c r="O130" s="64">
        <v>3</v>
      </c>
      <c r="P130" s="41">
        <f t="shared" si="11"/>
        <v>168</v>
      </c>
      <c r="Q130" s="64">
        <v>2</v>
      </c>
      <c r="R130" s="41">
        <f t="shared" si="12"/>
        <v>112</v>
      </c>
      <c r="S130" s="64">
        <v>0</v>
      </c>
      <c r="T130" s="52">
        <f t="shared" si="13"/>
        <v>0</v>
      </c>
      <c r="U130" s="13">
        <f t="shared" si="8"/>
        <v>5</v>
      </c>
      <c r="V130" s="13">
        <f t="shared" si="9"/>
        <v>280</v>
      </c>
    </row>
    <row r="131" spans="1:22" ht="24" x14ac:dyDescent="0.55000000000000004">
      <c r="A131" s="57">
        <v>126</v>
      </c>
      <c r="B131" s="52" t="s">
        <v>739</v>
      </c>
      <c r="C131" s="57">
        <v>1</v>
      </c>
      <c r="D131" s="57" t="s">
        <v>518</v>
      </c>
      <c r="E131" s="61">
        <v>0</v>
      </c>
      <c r="F131" s="61">
        <v>0</v>
      </c>
      <c r="G131" s="61">
        <v>0</v>
      </c>
      <c r="H131" s="62">
        <f>([1]รพ!H129)</f>
        <v>1</v>
      </c>
      <c r="I131" s="61">
        <v>0</v>
      </c>
      <c r="J131" s="61">
        <f t="shared" si="10"/>
        <v>1</v>
      </c>
      <c r="K131" s="74">
        <v>3900</v>
      </c>
      <c r="L131" s="63">
        <f t="shared" si="14"/>
        <v>3900</v>
      </c>
      <c r="M131" s="53">
        <v>1</v>
      </c>
      <c r="N131" s="41">
        <f t="shared" si="15"/>
        <v>3900</v>
      </c>
      <c r="O131" s="53">
        <v>0</v>
      </c>
      <c r="P131" s="41">
        <f t="shared" si="11"/>
        <v>0</v>
      </c>
      <c r="Q131" s="53">
        <v>0</v>
      </c>
      <c r="R131" s="41">
        <f t="shared" si="12"/>
        <v>0</v>
      </c>
      <c r="S131" s="53">
        <v>0</v>
      </c>
      <c r="T131" s="52">
        <f t="shared" si="13"/>
        <v>0</v>
      </c>
      <c r="U131" s="13">
        <f t="shared" si="8"/>
        <v>1</v>
      </c>
      <c r="V131" s="13">
        <f t="shared" si="9"/>
        <v>3900</v>
      </c>
    </row>
    <row r="132" spans="1:22" ht="24" x14ac:dyDescent="0.55000000000000004">
      <c r="A132" s="57">
        <v>127</v>
      </c>
      <c r="B132" s="41" t="s">
        <v>740</v>
      </c>
      <c r="C132" s="88">
        <v>1</v>
      </c>
      <c r="D132" s="88" t="s">
        <v>518</v>
      </c>
      <c r="E132" s="62">
        <v>0</v>
      </c>
      <c r="F132" s="62">
        <v>0</v>
      </c>
      <c r="G132" s="62">
        <v>0</v>
      </c>
      <c r="H132" s="62">
        <f>([1]รพ!H130)</f>
        <v>1</v>
      </c>
      <c r="I132" s="62">
        <v>0</v>
      </c>
      <c r="J132" s="61">
        <f t="shared" si="10"/>
        <v>1</v>
      </c>
      <c r="K132" s="63">
        <v>650</v>
      </c>
      <c r="L132" s="63">
        <f t="shared" si="14"/>
        <v>650</v>
      </c>
      <c r="M132" s="64">
        <v>1</v>
      </c>
      <c r="N132" s="41">
        <f t="shared" si="15"/>
        <v>650</v>
      </c>
      <c r="O132" s="64">
        <v>0</v>
      </c>
      <c r="P132" s="41">
        <f t="shared" si="11"/>
        <v>0</v>
      </c>
      <c r="Q132" s="64">
        <v>0</v>
      </c>
      <c r="R132" s="41">
        <f>K132*Q132</f>
        <v>0</v>
      </c>
      <c r="S132" s="64">
        <v>0</v>
      </c>
      <c r="T132" s="52">
        <f t="shared" si="13"/>
        <v>0</v>
      </c>
      <c r="U132" s="13">
        <f t="shared" si="8"/>
        <v>1</v>
      </c>
      <c r="V132" s="13">
        <f t="shared" si="9"/>
        <v>650</v>
      </c>
    </row>
    <row r="133" spans="1:22" ht="24" x14ac:dyDescent="0.55000000000000004">
      <c r="A133" s="57">
        <v>128</v>
      </c>
      <c r="B133" s="41" t="s">
        <v>741</v>
      </c>
      <c r="C133" s="88">
        <v>1</v>
      </c>
      <c r="D133" s="88" t="s">
        <v>385</v>
      </c>
      <c r="E133" s="62">
        <v>0</v>
      </c>
      <c r="F133" s="62">
        <v>0</v>
      </c>
      <c r="G133" s="62">
        <v>0</v>
      </c>
      <c r="H133" s="62">
        <f>([1]รพ!H131)</f>
        <v>2</v>
      </c>
      <c r="I133" s="62">
        <v>0</v>
      </c>
      <c r="J133" s="61">
        <f t="shared" si="10"/>
        <v>2</v>
      </c>
      <c r="K133" s="63">
        <v>696</v>
      </c>
      <c r="L133" s="63">
        <f t="shared" si="14"/>
        <v>1392</v>
      </c>
      <c r="M133" s="64">
        <v>2</v>
      </c>
      <c r="N133" s="41">
        <f t="shared" si="15"/>
        <v>1392</v>
      </c>
      <c r="O133" s="64">
        <v>0</v>
      </c>
      <c r="P133" s="41">
        <f t="shared" si="11"/>
        <v>0</v>
      </c>
      <c r="Q133" s="64">
        <v>0</v>
      </c>
      <c r="R133" s="41">
        <f t="shared" si="12"/>
        <v>0</v>
      </c>
      <c r="S133" s="64">
        <v>0</v>
      </c>
      <c r="T133" s="52">
        <f t="shared" si="13"/>
        <v>0</v>
      </c>
      <c r="U133" s="13">
        <f t="shared" si="8"/>
        <v>2</v>
      </c>
      <c r="V133" s="13">
        <f t="shared" si="9"/>
        <v>1392</v>
      </c>
    </row>
    <row r="134" spans="1:22" ht="24" x14ac:dyDescent="0.55000000000000004">
      <c r="A134" s="57">
        <v>129</v>
      </c>
      <c r="B134" s="41" t="s">
        <v>742</v>
      </c>
      <c r="C134" s="88" t="s">
        <v>234</v>
      </c>
      <c r="D134" s="88" t="s">
        <v>235</v>
      </c>
      <c r="E134" s="62">
        <v>0</v>
      </c>
      <c r="F134" s="62">
        <v>0</v>
      </c>
      <c r="G134" s="62">
        <v>0</v>
      </c>
      <c r="H134" s="62">
        <f>([1]รพ!H132)</f>
        <v>3</v>
      </c>
      <c r="I134" s="62">
        <v>0</v>
      </c>
      <c r="J134" s="61">
        <f t="shared" si="10"/>
        <v>3</v>
      </c>
      <c r="K134" s="63">
        <v>950</v>
      </c>
      <c r="L134" s="63">
        <f t="shared" si="14"/>
        <v>2850</v>
      </c>
      <c r="M134" s="64">
        <v>0</v>
      </c>
      <c r="N134" s="41">
        <f t="shared" si="15"/>
        <v>0</v>
      </c>
      <c r="O134" s="64">
        <v>1</v>
      </c>
      <c r="P134" s="41">
        <f t="shared" si="11"/>
        <v>950</v>
      </c>
      <c r="Q134" s="64">
        <v>1</v>
      </c>
      <c r="R134" s="41">
        <f t="shared" si="12"/>
        <v>950</v>
      </c>
      <c r="S134" s="64">
        <v>1</v>
      </c>
      <c r="T134" s="52">
        <f t="shared" si="13"/>
        <v>950</v>
      </c>
      <c r="U134" s="13">
        <f t="shared" si="8"/>
        <v>3</v>
      </c>
      <c r="V134" s="13">
        <f t="shared" si="9"/>
        <v>2850</v>
      </c>
    </row>
    <row r="135" spans="1:22" ht="24" x14ac:dyDescent="0.55000000000000004">
      <c r="A135" s="57">
        <v>130</v>
      </c>
      <c r="B135" s="41" t="s">
        <v>743</v>
      </c>
      <c r="C135" s="88" t="s">
        <v>302</v>
      </c>
      <c r="D135" s="88" t="s">
        <v>394</v>
      </c>
      <c r="E135" s="62">
        <v>0</v>
      </c>
      <c r="F135" s="62">
        <v>0</v>
      </c>
      <c r="G135" s="62">
        <v>0</v>
      </c>
      <c r="H135" s="62">
        <f>([1]รพ!H133)</f>
        <v>1</v>
      </c>
      <c r="I135" s="62">
        <v>0</v>
      </c>
      <c r="J135" s="61">
        <f t="shared" si="10"/>
        <v>1</v>
      </c>
      <c r="K135" s="63">
        <v>1680</v>
      </c>
      <c r="L135" s="63">
        <f t="shared" si="14"/>
        <v>1680</v>
      </c>
      <c r="M135" s="64">
        <v>1</v>
      </c>
      <c r="N135" s="41">
        <f t="shared" si="15"/>
        <v>1680</v>
      </c>
      <c r="O135" s="64">
        <v>0</v>
      </c>
      <c r="P135" s="41">
        <f t="shared" si="11"/>
        <v>0</v>
      </c>
      <c r="Q135" s="64">
        <v>0</v>
      </c>
      <c r="R135" s="41">
        <f t="shared" si="12"/>
        <v>0</v>
      </c>
      <c r="S135" s="64">
        <v>0</v>
      </c>
      <c r="T135" s="52">
        <f t="shared" si="13"/>
        <v>0</v>
      </c>
      <c r="U135" s="13">
        <f t="shared" ref="U135:U163" si="16">M135+O135+Q135+S135</f>
        <v>1</v>
      </c>
      <c r="V135" s="13">
        <f t="shared" ref="V135:V163" si="17">N135+P135+R135+T135</f>
        <v>1680</v>
      </c>
    </row>
    <row r="136" spans="1:22" ht="24" x14ac:dyDescent="0.55000000000000004">
      <c r="A136" s="57">
        <v>131</v>
      </c>
      <c r="B136" s="41" t="s">
        <v>744</v>
      </c>
      <c r="C136" s="88">
        <v>1</v>
      </c>
      <c r="D136" s="88" t="s">
        <v>242</v>
      </c>
      <c r="E136" s="62">
        <v>0</v>
      </c>
      <c r="F136" s="62">
        <v>0</v>
      </c>
      <c r="G136" s="62">
        <v>0</v>
      </c>
      <c r="H136" s="62">
        <f>([1]รพ!H134)</f>
        <v>2</v>
      </c>
      <c r="I136" s="62">
        <v>0</v>
      </c>
      <c r="J136" s="61">
        <f t="shared" si="10"/>
        <v>2</v>
      </c>
      <c r="K136" s="63">
        <v>680</v>
      </c>
      <c r="L136" s="63">
        <f t="shared" si="14"/>
        <v>1360</v>
      </c>
      <c r="M136" s="64">
        <v>2</v>
      </c>
      <c r="N136" s="41">
        <f t="shared" si="15"/>
        <v>1360</v>
      </c>
      <c r="O136" s="64">
        <v>0</v>
      </c>
      <c r="P136" s="41">
        <f t="shared" ref="P136:P163" si="18">K136*O136</f>
        <v>0</v>
      </c>
      <c r="Q136" s="64">
        <v>0</v>
      </c>
      <c r="R136" s="41">
        <f t="shared" ref="R136:R163" si="19">K136*Q136</f>
        <v>0</v>
      </c>
      <c r="S136" s="64">
        <v>0</v>
      </c>
      <c r="T136" s="52">
        <f t="shared" ref="T136:T163" si="20">K136*S136</f>
        <v>0</v>
      </c>
      <c r="U136" s="13">
        <f t="shared" si="16"/>
        <v>2</v>
      </c>
      <c r="V136" s="13">
        <f t="shared" si="17"/>
        <v>1360</v>
      </c>
    </row>
    <row r="137" spans="1:22" ht="24" x14ac:dyDescent="0.55000000000000004">
      <c r="A137" s="57">
        <v>132</v>
      </c>
      <c r="B137" s="41" t="s">
        <v>745</v>
      </c>
      <c r="C137" s="88">
        <v>1</v>
      </c>
      <c r="D137" s="88" t="s">
        <v>242</v>
      </c>
      <c r="E137" s="62">
        <v>0</v>
      </c>
      <c r="F137" s="62">
        <v>0</v>
      </c>
      <c r="G137" s="62">
        <v>0</v>
      </c>
      <c r="H137" s="62">
        <f>([1]รพ!H135)</f>
        <v>5</v>
      </c>
      <c r="I137" s="62">
        <v>0</v>
      </c>
      <c r="J137" s="61">
        <f t="shared" si="10"/>
        <v>5</v>
      </c>
      <c r="K137" s="63">
        <v>700</v>
      </c>
      <c r="L137" s="63">
        <f t="shared" ref="L137:L163" si="21">J137*K137</f>
        <v>3500</v>
      </c>
      <c r="M137" s="64">
        <v>5</v>
      </c>
      <c r="N137" s="41">
        <f t="shared" ref="N137:N163" si="22">K137*M137</f>
        <v>3500</v>
      </c>
      <c r="O137" s="64">
        <v>0</v>
      </c>
      <c r="P137" s="41">
        <f t="shared" si="18"/>
        <v>0</v>
      </c>
      <c r="Q137" s="64">
        <v>0</v>
      </c>
      <c r="R137" s="41">
        <f t="shared" si="19"/>
        <v>0</v>
      </c>
      <c r="S137" s="64">
        <v>0</v>
      </c>
      <c r="T137" s="52">
        <f t="shared" si="20"/>
        <v>0</v>
      </c>
      <c r="U137" s="13">
        <f t="shared" si="16"/>
        <v>5</v>
      </c>
      <c r="V137" s="13">
        <f t="shared" si="17"/>
        <v>3500</v>
      </c>
    </row>
    <row r="138" spans="1:22" ht="24" x14ac:dyDescent="0.55000000000000004">
      <c r="A138" s="57">
        <v>133</v>
      </c>
      <c r="B138" s="41" t="s">
        <v>746</v>
      </c>
      <c r="C138" s="88">
        <v>1</v>
      </c>
      <c r="D138" s="88" t="s">
        <v>242</v>
      </c>
      <c r="E138" s="62">
        <v>0</v>
      </c>
      <c r="F138" s="62">
        <v>0</v>
      </c>
      <c r="G138" s="62">
        <v>0</v>
      </c>
      <c r="H138" s="62">
        <f>([1]รพ!H136)</f>
        <v>2</v>
      </c>
      <c r="I138" s="62">
        <v>0</v>
      </c>
      <c r="J138" s="61">
        <f t="shared" ref="J138:J163" si="23">H138-I138</f>
        <v>2</v>
      </c>
      <c r="K138" s="63">
        <v>350</v>
      </c>
      <c r="L138" s="63">
        <f t="shared" si="21"/>
        <v>700</v>
      </c>
      <c r="M138" s="64">
        <v>2</v>
      </c>
      <c r="N138" s="41">
        <f t="shared" si="22"/>
        <v>700</v>
      </c>
      <c r="O138" s="64">
        <v>0</v>
      </c>
      <c r="P138" s="41">
        <f t="shared" si="18"/>
        <v>0</v>
      </c>
      <c r="Q138" s="64">
        <v>0</v>
      </c>
      <c r="R138" s="41">
        <f t="shared" si="19"/>
        <v>0</v>
      </c>
      <c r="S138" s="64">
        <v>0</v>
      </c>
      <c r="T138" s="52">
        <f t="shared" si="20"/>
        <v>0</v>
      </c>
      <c r="U138" s="13">
        <f t="shared" si="16"/>
        <v>2</v>
      </c>
      <c r="V138" s="13">
        <f t="shared" si="17"/>
        <v>700</v>
      </c>
    </row>
    <row r="139" spans="1:22" ht="24" x14ac:dyDescent="0.55000000000000004">
      <c r="A139" s="57">
        <v>134</v>
      </c>
      <c r="B139" s="41" t="s">
        <v>747</v>
      </c>
      <c r="C139" s="88">
        <v>1</v>
      </c>
      <c r="D139" s="88" t="s">
        <v>290</v>
      </c>
      <c r="E139" s="62">
        <v>0</v>
      </c>
      <c r="F139" s="62">
        <v>0</v>
      </c>
      <c r="G139" s="62">
        <v>0</v>
      </c>
      <c r="H139" s="62">
        <f>([1]รพ!H137)</f>
        <v>2</v>
      </c>
      <c r="I139" s="62">
        <v>0</v>
      </c>
      <c r="J139" s="61">
        <f t="shared" si="23"/>
        <v>2</v>
      </c>
      <c r="K139" s="63">
        <v>100</v>
      </c>
      <c r="L139" s="63">
        <f t="shared" si="21"/>
        <v>200</v>
      </c>
      <c r="M139" s="64">
        <v>2</v>
      </c>
      <c r="N139" s="41">
        <f t="shared" si="22"/>
        <v>200</v>
      </c>
      <c r="O139" s="64">
        <v>0</v>
      </c>
      <c r="P139" s="41">
        <f t="shared" si="18"/>
        <v>0</v>
      </c>
      <c r="Q139" s="64">
        <v>0</v>
      </c>
      <c r="R139" s="41">
        <f t="shared" si="19"/>
        <v>0</v>
      </c>
      <c r="S139" s="64">
        <v>0</v>
      </c>
      <c r="T139" s="52">
        <f t="shared" si="20"/>
        <v>0</v>
      </c>
      <c r="U139" s="13">
        <f t="shared" si="16"/>
        <v>2</v>
      </c>
      <c r="V139" s="13">
        <f t="shared" si="17"/>
        <v>200</v>
      </c>
    </row>
    <row r="140" spans="1:22" ht="24" x14ac:dyDescent="0.55000000000000004">
      <c r="A140" s="57">
        <v>135</v>
      </c>
      <c r="B140" s="41" t="s">
        <v>748</v>
      </c>
      <c r="C140" s="88" t="s">
        <v>283</v>
      </c>
      <c r="D140" s="88" t="s">
        <v>256</v>
      </c>
      <c r="E140" s="62">
        <v>0</v>
      </c>
      <c r="F140" s="62">
        <v>0</v>
      </c>
      <c r="G140" s="62">
        <v>0</v>
      </c>
      <c r="H140" s="62">
        <f>([1]รพ!H138)</f>
        <v>2</v>
      </c>
      <c r="I140" s="62">
        <v>0</v>
      </c>
      <c r="J140" s="61">
        <f t="shared" si="23"/>
        <v>2</v>
      </c>
      <c r="K140" s="63">
        <v>180</v>
      </c>
      <c r="L140" s="63">
        <f t="shared" si="21"/>
        <v>360</v>
      </c>
      <c r="M140" s="64">
        <v>0</v>
      </c>
      <c r="N140" s="41">
        <f t="shared" si="22"/>
        <v>0</v>
      </c>
      <c r="O140" s="64">
        <v>2</v>
      </c>
      <c r="P140" s="41">
        <f t="shared" si="18"/>
        <v>360</v>
      </c>
      <c r="Q140" s="64">
        <v>0</v>
      </c>
      <c r="R140" s="41">
        <f t="shared" si="19"/>
        <v>0</v>
      </c>
      <c r="S140" s="64">
        <v>0</v>
      </c>
      <c r="T140" s="52">
        <f t="shared" si="20"/>
        <v>0</v>
      </c>
      <c r="U140" s="13">
        <f t="shared" si="16"/>
        <v>2</v>
      </c>
      <c r="V140" s="13">
        <f t="shared" si="17"/>
        <v>360</v>
      </c>
    </row>
    <row r="141" spans="1:22" ht="24" x14ac:dyDescent="0.55000000000000004">
      <c r="A141" s="57">
        <v>136</v>
      </c>
      <c r="B141" s="91" t="s">
        <v>749</v>
      </c>
      <c r="C141" s="88">
        <v>1</v>
      </c>
      <c r="D141" s="92" t="s">
        <v>385</v>
      </c>
      <c r="E141" s="62">
        <v>0</v>
      </c>
      <c r="F141" s="62">
        <v>0</v>
      </c>
      <c r="G141" s="62">
        <v>2</v>
      </c>
      <c r="H141" s="62">
        <f>([1]รพ!H139+[1]รพ.สต.!U60)</f>
        <v>11</v>
      </c>
      <c r="I141" s="62">
        <v>0</v>
      </c>
      <c r="J141" s="61">
        <f t="shared" si="23"/>
        <v>11</v>
      </c>
      <c r="K141" s="63">
        <v>700</v>
      </c>
      <c r="L141" s="63">
        <f t="shared" si="21"/>
        <v>7700</v>
      </c>
      <c r="M141" s="64">
        <v>0</v>
      </c>
      <c r="N141" s="41">
        <f t="shared" si="22"/>
        <v>0</v>
      </c>
      <c r="O141" s="64">
        <v>6</v>
      </c>
      <c r="P141" s="41">
        <f t="shared" si="18"/>
        <v>4200</v>
      </c>
      <c r="Q141" s="64">
        <v>5</v>
      </c>
      <c r="R141" s="41">
        <f t="shared" si="19"/>
        <v>3500</v>
      </c>
      <c r="S141" s="64">
        <v>0</v>
      </c>
      <c r="T141" s="52">
        <f t="shared" si="20"/>
        <v>0</v>
      </c>
      <c r="U141" s="13">
        <f t="shared" si="16"/>
        <v>11</v>
      </c>
      <c r="V141" s="13">
        <f t="shared" si="17"/>
        <v>7700</v>
      </c>
    </row>
    <row r="142" spans="1:22" ht="24" x14ac:dyDescent="0.55000000000000004">
      <c r="A142" s="57">
        <v>137</v>
      </c>
      <c r="B142" s="93" t="s">
        <v>750</v>
      </c>
      <c r="C142" s="57">
        <v>1</v>
      </c>
      <c r="D142" s="94" t="s">
        <v>270</v>
      </c>
      <c r="E142" s="61">
        <v>0</v>
      </c>
      <c r="F142" s="61">
        <v>0</v>
      </c>
      <c r="G142" s="61">
        <v>0</v>
      </c>
      <c r="H142" s="61">
        <f>([1]รพ!H140)</f>
        <v>1</v>
      </c>
      <c r="I142" s="61">
        <v>0</v>
      </c>
      <c r="J142" s="61">
        <f t="shared" si="23"/>
        <v>1</v>
      </c>
      <c r="K142" s="74">
        <v>2900</v>
      </c>
      <c r="L142" s="74">
        <f t="shared" si="21"/>
        <v>2900</v>
      </c>
      <c r="M142" s="53">
        <v>0</v>
      </c>
      <c r="N142" s="52">
        <f t="shared" si="22"/>
        <v>0</v>
      </c>
      <c r="O142" s="53">
        <v>0</v>
      </c>
      <c r="P142" s="52">
        <f t="shared" si="18"/>
        <v>0</v>
      </c>
      <c r="Q142" s="53">
        <v>1</v>
      </c>
      <c r="R142" s="52">
        <f t="shared" si="19"/>
        <v>2900</v>
      </c>
      <c r="S142" s="53">
        <v>0</v>
      </c>
      <c r="T142" s="52">
        <f t="shared" si="20"/>
        <v>0</v>
      </c>
      <c r="U142" s="13">
        <f t="shared" si="16"/>
        <v>1</v>
      </c>
      <c r="V142" s="13">
        <f t="shared" si="17"/>
        <v>2900</v>
      </c>
    </row>
    <row r="143" spans="1:22" ht="24" x14ac:dyDescent="0.55000000000000004">
      <c r="A143" s="57">
        <v>138</v>
      </c>
      <c r="B143" s="91" t="s">
        <v>751</v>
      </c>
      <c r="C143" s="88">
        <v>1</v>
      </c>
      <c r="D143" s="92" t="s">
        <v>242</v>
      </c>
      <c r="E143" s="62">
        <v>0</v>
      </c>
      <c r="F143" s="62">
        <v>0</v>
      </c>
      <c r="G143" s="62">
        <v>0</v>
      </c>
      <c r="H143" s="62">
        <f>([1]รพ!H141)</f>
        <v>2</v>
      </c>
      <c r="I143" s="62">
        <v>0</v>
      </c>
      <c r="J143" s="61">
        <f t="shared" si="23"/>
        <v>2</v>
      </c>
      <c r="K143" s="63">
        <v>650</v>
      </c>
      <c r="L143" s="63">
        <f t="shared" si="21"/>
        <v>1300</v>
      </c>
      <c r="M143" s="64">
        <v>2</v>
      </c>
      <c r="N143" s="41">
        <f t="shared" si="22"/>
        <v>1300</v>
      </c>
      <c r="O143" s="64">
        <v>0</v>
      </c>
      <c r="P143" s="41">
        <f t="shared" si="18"/>
        <v>0</v>
      </c>
      <c r="Q143" s="64">
        <v>0</v>
      </c>
      <c r="R143" s="41">
        <f t="shared" si="19"/>
        <v>0</v>
      </c>
      <c r="S143" s="64">
        <v>0</v>
      </c>
      <c r="T143" s="52">
        <f t="shared" si="20"/>
        <v>0</v>
      </c>
      <c r="U143" s="13">
        <f t="shared" si="16"/>
        <v>2</v>
      </c>
      <c r="V143" s="13">
        <f t="shared" si="17"/>
        <v>1300</v>
      </c>
    </row>
    <row r="144" spans="1:22" ht="24" x14ac:dyDescent="0.55000000000000004">
      <c r="A144" s="57">
        <v>139</v>
      </c>
      <c r="B144" s="91" t="s">
        <v>752</v>
      </c>
      <c r="C144" s="88">
        <v>1</v>
      </c>
      <c r="D144" s="92" t="s">
        <v>242</v>
      </c>
      <c r="E144" s="62">
        <v>0</v>
      </c>
      <c r="F144" s="62">
        <v>0</v>
      </c>
      <c r="G144" s="62">
        <v>0</v>
      </c>
      <c r="H144" s="62">
        <f>([1]รพ!H142)</f>
        <v>2</v>
      </c>
      <c r="I144" s="62">
        <v>0</v>
      </c>
      <c r="J144" s="61">
        <f t="shared" si="23"/>
        <v>2</v>
      </c>
      <c r="K144" s="63">
        <v>680</v>
      </c>
      <c r="L144" s="63">
        <f t="shared" si="21"/>
        <v>1360</v>
      </c>
      <c r="M144" s="64">
        <v>2</v>
      </c>
      <c r="N144" s="41">
        <f t="shared" si="22"/>
        <v>1360</v>
      </c>
      <c r="O144" s="64">
        <v>0</v>
      </c>
      <c r="P144" s="41">
        <f t="shared" si="18"/>
        <v>0</v>
      </c>
      <c r="Q144" s="64">
        <v>0</v>
      </c>
      <c r="R144" s="41">
        <f t="shared" si="19"/>
        <v>0</v>
      </c>
      <c r="S144" s="64">
        <v>0</v>
      </c>
      <c r="T144" s="52">
        <f t="shared" si="20"/>
        <v>0</v>
      </c>
      <c r="U144" s="13">
        <f t="shared" si="16"/>
        <v>2</v>
      </c>
      <c r="V144" s="13">
        <f t="shared" si="17"/>
        <v>1360</v>
      </c>
    </row>
    <row r="145" spans="1:22" ht="24" x14ac:dyDescent="0.55000000000000004">
      <c r="A145" s="57">
        <v>140</v>
      </c>
      <c r="B145" s="91" t="s">
        <v>753</v>
      </c>
      <c r="C145" s="88">
        <v>1</v>
      </c>
      <c r="D145" s="92" t="s">
        <v>242</v>
      </c>
      <c r="E145" s="62">
        <v>0</v>
      </c>
      <c r="F145" s="62">
        <v>0</v>
      </c>
      <c r="G145" s="62">
        <v>0</v>
      </c>
      <c r="H145" s="62">
        <f>([1]รพ!H143)</f>
        <v>2</v>
      </c>
      <c r="I145" s="62">
        <v>0</v>
      </c>
      <c r="J145" s="61">
        <f t="shared" si="23"/>
        <v>2</v>
      </c>
      <c r="K145" s="63">
        <v>850</v>
      </c>
      <c r="L145" s="63">
        <f t="shared" si="21"/>
        <v>1700</v>
      </c>
      <c r="M145" s="64">
        <v>2</v>
      </c>
      <c r="N145" s="41">
        <f t="shared" si="22"/>
        <v>1700</v>
      </c>
      <c r="O145" s="64">
        <v>0</v>
      </c>
      <c r="P145" s="41">
        <f t="shared" si="18"/>
        <v>0</v>
      </c>
      <c r="Q145" s="64">
        <v>0</v>
      </c>
      <c r="R145" s="41">
        <f t="shared" si="19"/>
        <v>0</v>
      </c>
      <c r="S145" s="64">
        <v>0</v>
      </c>
      <c r="T145" s="52">
        <f t="shared" si="20"/>
        <v>0</v>
      </c>
      <c r="U145" s="13">
        <f t="shared" si="16"/>
        <v>2</v>
      </c>
      <c r="V145" s="13">
        <f t="shared" si="17"/>
        <v>1700</v>
      </c>
    </row>
    <row r="146" spans="1:22" ht="24" x14ac:dyDescent="0.55000000000000004">
      <c r="A146" s="57">
        <v>141</v>
      </c>
      <c r="B146" s="91" t="s">
        <v>754</v>
      </c>
      <c r="C146" s="88">
        <v>1</v>
      </c>
      <c r="D146" s="92" t="s">
        <v>385</v>
      </c>
      <c r="E146" s="62">
        <v>0</v>
      </c>
      <c r="F146" s="62">
        <v>0</v>
      </c>
      <c r="G146" s="62">
        <v>0</v>
      </c>
      <c r="H146" s="62">
        <f>([1]รพ!H144)</f>
        <v>2</v>
      </c>
      <c r="I146" s="62">
        <v>0</v>
      </c>
      <c r="J146" s="61">
        <f t="shared" si="23"/>
        <v>2</v>
      </c>
      <c r="K146" s="63">
        <v>115</v>
      </c>
      <c r="L146" s="63">
        <f t="shared" si="21"/>
        <v>230</v>
      </c>
      <c r="M146" s="64">
        <v>1</v>
      </c>
      <c r="N146" s="41">
        <f t="shared" si="22"/>
        <v>115</v>
      </c>
      <c r="O146" s="64">
        <v>0</v>
      </c>
      <c r="P146" s="41">
        <f t="shared" si="18"/>
        <v>0</v>
      </c>
      <c r="Q146" s="64">
        <v>1</v>
      </c>
      <c r="R146" s="41">
        <f t="shared" si="19"/>
        <v>115</v>
      </c>
      <c r="S146" s="64">
        <v>0</v>
      </c>
      <c r="T146" s="52">
        <f t="shared" si="20"/>
        <v>0</v>
      </c>
      <c r="U146" s="13">
        <f t="shared" si="16"/>
        <v>2</v>
      </c>
      <c r="V146" s="13">
        <f t="shared" si="17"/>
        <v>230</v>
      </c>
    </row>
    <row r="147" spans="1:22" ht="24" x14ac:dyDescent="0.55000000000000004">
      <c r="A147" s="57">
        <v>142</v>
      </c>
      <c r="B147" s="93" t="s">
        <v>755</v>
      </c>
      <c r="C147" s="57">
        <v>1</v>
      </c>
      <c r="D147" s="94" t="s">
        <v>385</v>
      </c>
      <c r="E147" s="61">
        <v>0</v>
      </c>
      <c r="F147" s="61">
        <v>0</v>
      </c>
      <c r="G147" s="61">
        <v>0</v>
      </c>
      <c r="H147" s="61">
        <f>([1]รพ!H145)</f>
        <v>1</v>
      </c>
      <c r="I147" s="61">
        <v>0</v>
      </c>
      <c r="J147" s="61">
        <f t="shared" si="23"/>
        <v>1</v>
      </c>
      <c r="K147" s="74">
        <v>150</v>
      </c>
      <c r="L147" s="74">
        <f t="shared" si="21"/>
        <v>150</v>
      </c>
      <c r="M147" s="53">
        <v>0</v>
      </c>
      <c r="N147" s="52">
        <f t="shared" si="22"/>
        <v>0</v>
      </c>
      <c r="O147" s="53">
        <v>0</v>
      </c>
      <c r="P147" s="52">
        <f t="shared" si="18"/>
        <v>0</v>
      </c>
      <c r="Q147" s="53">
        <v>0</v>
      </c>
      <c r="R147" s="52">
        <f t="shared" si="19"/>
        <v>0</v>
      </c>
      <c r="S147" s="53">
        <v>1</v>
      </c>
      <c r="T147" s="52">
        <f t="shared" si="20"/>
        <v>150</v>
      </c>
      <c r="U147" s="13">
        <f t="shared" si="16"/>
        <v>1</v>
      </c>
      <c r="V147" s="13">
        <f t="shared" si="17"/>
        <v>150</v>
      </c>
    </row>
    <row r="148" spans="1:22" ht="24" x14ac:dyDescent="0.55000000000000004">
      <c r="A148" s="57">
        <v>143</v>
      </c>
      <c r="B148" s="91" t="s">
        <v>756</v>
      </c>
      <c r="C148" s="88" t="s">
        <v>617</v>
      </c>
      <c r="D148" s="92" t="s">
        <v>235</v>
      </c>
      <c r="E148" s="62">
        <v>0</v>
      </c>
      <c r="F148" s="62">
        <v>0</v>
      </c>
      <c r="G148" s="62">
        <v>0</v>
      </c>
      <c r="H148" s="62">
        <f>([1]รพ!H146)</f>
        <v>2</v>
      </c>
      <c r="I148" s="62">
        <v>0</v>
      </c>
      <c r="J148" s="61">
        <f t="shared" si="23"/>
        <v>2</v>
      </c>
      <c r="K148" s="63">
        <v>342</v>
      </c>
      <c r="L148" s="63">
        <f t="shared" si="21"/>
        <v>684</v>
      </c>
      <c r="M148" s="64">
        <v>2</v>
      </c>
      <c r="N148" s="41">
        <f t="shared" si="22"/>
        <v>684</v>
      </c>
      <c r="O148" s="64">
        <v>0</v>
      </c>
      <c r="P148" s="41">
        <f t="shared" si="18"/>
        <v>0</v>
      </c>
      <c r="Q148" s="64">
        <v>0</v>
      </c>
      <c r="R148" s="41">
        <f t="shared" si="19"/>
        <v>0</v>
      </c>
      <c r="S148" s="64">
        <v>0</v>
      </c>
      <c r="T148" s="52">
        <f t="shared" si="20"/>
        <v>0</v>
      </c>
      <c r="U148" s="13">
        <f t="shared" si="16"/>
        <v>2</v>
      </c>
      <c r="V148" s="13">
        <f t="shared" si="17"/>
        <v>684</v>
      </c>
    </row>
    <row r="149" spans="1:22" ht="24" x14ac:dyDescent="0.55000000000000004">
      <c r="A149" s="57">
        <v>144</v>
      </c>
      <c r="B149" s="91" t="s">
        <v>757</v>
      </c>
      <c r="C149" s="88" t="s">
        <v>606</v>
      </c>
      <c r="D149" s="92" t="s">
        <v>270</v>
      </c>
      <c r="E149" s="62">
        <v>0</v>
      </c>
      <c r="F149" s="62">
        <v>0</v>
      </c>
      <c r="G149" s="62">
        <v>2</v>
      </c>
      <c r="H149" s="62">
        <f>([1]รพ!H147)</f>
        <v>4</v>
      </c>
      <c r="I149" s="62">
        <v>0</v>
      </c>
      <c r="J149" s="61">
        <f t="shared" si="23"/>
        <v>4</v>
      </c>
      <c r="K149" s="63">
        <v>2960</v>
      </c>
      <c r="L149" s="63">
        <f t="shared" si="21"/>
        <v>11840</v>
      </c>
      <c r="M149" s="64">
        <v>1</v>
      </c>
      <c r="N149" s="41">
        <f t="shared" si="22"/>
        <v>2960</v>
      </c>
      <c r="O149" s="64">
        <v>1</v>
      </c>
      <c r="P149" s="41">
        <f t="shared" si="18"/>
        <v>2960</v>
      </c>
      <c r="Q149" s="64">
        <v>0</v>
      </c>
      <c r="R149" s="41">
        <f t="shared" si="19"/>
        <v>0</v>
      </c>
      <c r="S149" s="64">
        <v>2</v>
      </c>
      <c r="T149" s="52">
        <f t="shared" si="20"/>
        <v>5920</v>
      </c>
      <c r="U149" s="12">
        <f t="shared" si="16"/>
        <v>4</v>
      </c>
      <c r="V149" s="12">
        <f t="shared" si="17"/>
        <v>11840</v>
      </c>
    </row>
    <row r="150" spans="1:22" ht="24" x14ac:dyDescent="0.55000000000000004">
      <c r="A150" s="57">
        <v>145</v>
      </c>
      <c r="B150" s="91" t="s">
        <v>758</v>
      </c>
      <c r="C150" s="88">
        <v>1</v>
      </c>
      <c r="D150" s="92" t="s">
        <v>299</v>
      </c>
      <c r="E150" s="62">
        <v>0</v>
      </c>
      <c r="F150" s="62">
        <v>0</v>
      </c>
      <c r="G150" s="62">
        <v>0</v>
      </c>
      <c r="H150" s="62">
        <f>([1]รพ!H148)</f>
        <v>1</v>
      </c>
      <c r="I150" s="62">
        <v>0</v>
      </c>
      <c r="J150" s="61">
        <f t="shared" si="23"/>
        <v>1</v>
      </c>
      <c r="K150" s="63">
        <v>3200</v>
      </c>
      <c r="L150" s="63">
        <f t="shared" si="21"/>
        <v>3200</v>
      </c>
      <c r="M150" s="64">
        <v>0</v>
      </c>
      <c r="N150" s="41">
        <f t="shared" si="22"/>
        <v>0</v>
      </c>
      <c r="O150" s="64">
        <v>1</v>
      </c>
      <c r="P150" s="41">
        <f t="shared" si="18"/>
        <v>3200</v>
      </c>
      <c r="Q150" s="64">
        <v>0</v>
      </c>
      <c r="R150" s="41">
        <f t="shared" si="19"/>
        <v>0</v>
      </c>
      <c r="S150" s="64">
        <v>0</v>
      </c>
      <c r="T150" s="52">
        <f t="shared" si="20"/>
        <v>0</v>
      </c>
      <c r="U150" s="13">
        <f t="shared" si="16"/>
        <v>1</v>
      </c>
      <c r="V150" s="13">
        <f t="shared" si="17"/>
        <v>3200</v>
      </c>
    </row>
    <row r="151" spans="1:22" ht="24" x14ac:dyDescent="0.55000000000000004">
      <c r="A151" s="57">
        <v>146</v>
      </c>
      <c r="B151" s="91" t="s">
        <v>759</v>
      </c>
      <c r="C151" s="88">
        <v>1</v>
      </c>
      <c r="D151" s="92" t="s">
        <v>242</v>
      </c>
      <c r="E151" s="62">
        <v>0</v>
      </c>
      <c r="F151" s="62">
        <v>0</v>
      </c>
      <c r="G151" s="62">
        <v>0</v>
      </c>
      <c r="H151" s="62">
        <f>([1]รพ!H149)</f>
        <v>5</v>
      </c>
      <c r="I151" s="62">
        <v>0</v>
      </c>
      <c r="J151" s="61">
        <f t="shared" si="23"/>
        <v>5</v>
      </c>
      <c r="K151" s="63">
        <v>150</v>
      </c>
      <c r="L151" s="63">
        <f t="shared" si="21"/>
        <v>750</v>
      </c>
      <c r="M151" s="64">
        <v>3</v>
      </c>
      <c r="N151" s="41">
        <f t="shared" si="22"/>
        <v>450</v>
      </c>
      <c r="O151" s="64">
        <v>2</v>
      </c>
      <c r="P151" s="41">
        <f t="shared" si="18"/>
        <v>300</v>
      </c>
      <c r="Q151" s="64">
        <v>0</v>
      </c>
      <c r="R151" s="41">
        <f t="shared" si="19"/>
        <v>0</v>
      </c>
      <c r="S151" s="64">
        <v>0</v>
      </c>
      <c r="T151" s="52">
        <f t="shared" si="20"/>
        <v>0</v>
      </c>
      <c r="U151" s="13">
        <f t="shared" si="16"/>
        <v>5</v>
      </c>
      <c r="V151" s="13">
        <f t="shared" si="17"/>
        <v>750</v>
      </c>
    </row>
    <row r="152" spans="1:22" ht="24" x14ac:dyDescent="0.55000000000000004">
      <c r="A152" s="57">
        <v>147</v>
      </c>
      <c r="B152" s="91" t="s">
        <v>760</v>
      </c>
      <c r="C152" s="88">
        <v>1</v>
      </c>
      <c r="D152" s="92" t="s">
        <v>270</v>
      </c>
      <c r="E152" s="62">
        <v>0</v>
      </c>
      <c r="F152" s="62">
        <v>0</v>
      </c>
      <c r="G152" s="62">
        <v>0</v>
      </c>
      <c r="H152" s="62">
        <f>([1]รพ!H150)</f>
        <v>1</v>
      </c>
      <c r="I152" s="62">
        <v>0</v>
      </c>
      <c r="J152" s="61">
        <f t="shared" si="23"/>
        <v>1</v>
      </c>
      <c r="K152" s="63">
        <v>1860</v>
      </c>
      <c r="L152" s="63">
        <f t="shared" si="21"/>
        <v>1860</v>
      </c>
      <c r="M152" s="64">
        <v>1</v>
      </c>
      <c r="N152" s="41">
        <f t="shared" si="22"/>
        <v>1860</v>
      </c>
      <c r="O152" s="64">
        <v>0</v>
      </c>
      <c r="P152" s="41">
        <f t="shared" si="18"/>
        <v>0</v>
      </c>
      <c r="Q152" s="64">
        <v>0</v>
      </c>
      <c r="R152" s="41">
        <f t="shared" si="19"/>
        <v>0</v>
      </c>
      <c r="S152" s="64">
        <v>0</v>
      </c>
      <c r="T152" s="52">
        <f t="shared" si="20"/>
        <v>0</v>
      </c>
      <c r="U152" s="13">
        <f t="shared" si="16"/>
        <v>1</v>
      </c>
      <c r="V152" s="13">
        <f t="shared" si="17"/>
        <v>1860</v>
      </c>
    </row>
    <row r="153" spans="1:22" ht="24" x14ac:dyDescent="0.55000000000000004">
      <c r="A153" s="57">
        <v>148</v>
      </c>
      <c r="B153" s="93" t="s">
        <v>761</v>
      </c>
      <c r="C153" s="57">
        <v>1</v>
      </c>
      <c r="D153" s="94" t="s">
        <v>270</v>
      </c>
      <c r="E153" s="61">
        <v>0</v>
      </c>
      <c r="F153" s="62">
        <v>0</v>
      </c>
      <c r="G153" s="62">
        <v>0</v>
      </c>
      <c r="H153" s="62">
        <f>([1]รพ!H151)</f>
        <v>1</v>
      </c>
      <c r="I153" s="61">
        <v>0</v>
      </c>
      <c r="J153" s="61">
        <f t="shared" si="23"/>
        <v>1</v>
      </c>
      <c r="K153" s="74">
        <v>22940</v>
      </c>
      <c r="L153" s="63">
        <f t="shared" si="21"/>
        <v>22940</v>
      </c>
      <c r="M153" s="64">
        <v>1</v>
      </c>
      <c r="N153" s="41">
        <f t="shared" si="22"/>
        <v>22940</v>
      </c>
      <c r="O153" s="64">
        <v>0</v>
      </c>
      <c r="P153" s="41">
        <f t="shared" si="18"/>
        <v>0</v>
      </c>
      <c r="Q153" s="64">
        <v>0</v>
      </c>
      <c r="R153" s="41">
        <f t="shared" si="19"/>
        <v>0</v>
      </c>
      <c r="S153" s="64">
        <v>0</v>
      </c>
      <c r="T153" s="52">
        <f t="shared" si="20"/>
        <v>0</v>
      </c>
      <c r="U153" s="13">
        <f t="shared" si="16"/>
        <v>1</v>
      </c>
      <c r="V153" s="13">
        <f t="shared" si="17"/>
        <v>22940</v>
      </c>
    </row>
    <row r="154" spans="1:22" ht="24" x14ac:dyDescent="0.55000000000000004">
      <c r="A154" s="57">
        <v>149</v>
      </c>
      <c r="B154" s="91" t="s">
        <v>762</v>
      </c>
      <c r="C154" s="88" t="s">
        <v>615</v>
      </c>
      <c r="D154" s="92" t="s">
        <v>235</v>
      </c>
      <c r="E154" s="62">
        <v>0</v>
      </c>
      <c r="F154" s="62">
        <v>0</v>
      </c>
      <c r="G154" s="62">
        <v>0</v>
      </c>
      <c r="H154" s="62">
        <f>([1]รพ!H152)</f>
        <v>4</v>
      </c>
      <c r="I154" s="62">
        <v>0</v>
      </c>
      <c r="J154" s="61">
        <f t="shared" si="23"/>
        <v>4</v>
      </c>
      <c r="K154" s="63">
        <v>399</v>
      </c>
      <c r="L154" s="63">
        <f t="shared" si="21"/>
        <v>1596</v>
      </c>
      <c r="M154" s="64">
        <v>0</v>
      </c>
      <c r="N154" s="41">
        <f t="shared" si="22"/>
        <v>0</v>
      </c>
      <c r="O154" s="64">
        <v>2</v>
      </c>
      <c r="P154" s="41">
        <f t="shared" si="18"/>
        <v>798</v>
      </c>
      <c r="Q154" s="64">
        <v>0</v>
      </c>
      <c r="R154" s="41">
        <f t="shared" si="19"/>
        <v>0</v>
      </c>
      <c r="S154" s="64">
        <v>2</v>
      </c>
      <c r="T154" s="52">
        <f t="shared" si="20"/>
        <v>798</v>
      </c>
      <c r="U154" s="13">
        <f t="shared" si="16"/>
        <v>4</v>
      </c>
      <c r="V154" s="13">
        <f t="shared" si="17"/>
        <v>1596</v>
      </c>
    </row>
    <row r="155" spans="1:22" ht="24" x14ac:dyDescent="0.55000000000000004">
      <c r="A155" s="57">
        <v>150</v>
      </c>
      <c r="B155" s="91" t="s">
        <v>763</v>
      </c>
      <c r="C155" s="88">
        <v>1</v>
      </c>
      <c r="D155" s="92" t="s">
        <v>242</v>
      </c>
      <c r="E155" s="62">
        <v>0</v>
      </c>
      <c r="F155" s="62">
        <v>0</v>
      </c>
      <c r="G155" s="62">
        <v>0</v>
      </c>
      <c r="H155" s="62">
        <f>([1]รพ!H153)</f>
        <v>10</v>
      </c>
      <c r="I155" s="62">
        <v>0</v>
      </c>
      <c r="J155" s="61">
        <f t="shared" si="23"/>
        <v>10</v>
      </c>
      <c r="K155" s="63">
        <v>30</v>
      </c>
      <c r="L155" s="63">
        <f t="shared" si="21"/>
        <v>300</v>
      </c>
      <c r="M155" s="64">
        <v>10</v>
      </c>
      <c r="N155" s="41">
        <f t="shared" si="22"/>
        <v>300</v>
      </c>
      <c r="O155" s="64">
        <v>0</v>
      </c>
      <c r="P155" s="41">
        <f t="shared" si="18"/>
        <v>0</v>
      </c>
      <c r="Q155" s="64">
        <v>0</v>
      </c>
      <c r="R155" s="41">
        <f t="shared" si="19"/>
        <v>0</v>
      </c>
      <c r="S155" s="64">
        <v>0</v>
      </c>
      <c r="T155" s="52">
        <f t="shared" si="20"/>
        <v>0</v>
      </c>
      <c r="U155" s="13">
        <f t="shared" si="16"/>
        <v>10</v>
      </c>
      <c r="V155" s="13">
        <f t="shared" si="17"/>
        <v>300</v>
      </c>
    </row>
    <row r="156" spans="1:22" ht="24" x14ac:dyDescent="0.55000000000000004">
      <c r="A156" s="57">
        <v>151</v>
      </c>
      <c r="B156" s="91" t="s">
        <v>764</v>
      </c>
      <c r="C156" s="88">
        <v>1</v>
      </c>
      <c r="D156" s="92" t="s">
        <v>242</v>
      </c>
      <c r="E156" s="62">
        <v>0</v>
      </c>
      <c r="F156" s="62">
        <v>0</v>
      </c>
      <c r="G156" s="62">
        <v>20</v>
      </c>
      <c r="H156" s="62">
        <f>([1]รพ!H154)</f>
        <v>5</v>
      </c>
      <c r="I156" s="62">
        <v>35</v>
      </c>
      <c r="J156" s="61">
        <v>0</v>
      </c>
      <c r="K156" s="63">
        <v>160</v>
      </c>
      <c r="L156" s="63">
        <f t="shared" si="21"/>
        <v>0</v>
      </c>
      <c r="M156" s="64">
        <v>0</v>
      </c>
      <c r="N156" s="41">
        <f t="shared" si="22"/>
        <v>0</v>
      </c>
      <c r="O156" s="64">
        <v>0</v>
      </c>
      <c r="P156" s="41">
        <f t="shared" si="18"/>
        <v>0</v>
      </c>
      <c r="Q156" s="64">
        <v>0</v>
      </c>
      <c r="R156" s="41">
        <f t="shared" si="19"/>
        <v>0</v>
      </c>
      <c r="S156" s="64">
        <v>0</v>
      </c>
      <c r="T156" s="52">
        <f t="shared" si="20"/>
        <v>0</v>
      </c>
      <c r="U156" s="13">
        <f t="shared" si="16"/>
        <v>0</v>
      </c>
      <c r="V156" s="13">
        <f t="shared" si="17"/>
        <v>0</v>
      </c>
    </row>
    <row r="157" spans="1:22" ht="24" x14ac:dyDescent="0.55000000000000004">
      <c r="A157" s="57">
        <v>152</v>
      </c>
      <c r="B157" s="91" t="s">
        <v>765</v>
      </c>
      <c r="C157" s="88">
        <v>1</v>
      </c>
      <c r="D157" s="92" t="s">
        <v>242</v>
      </c>
      <c r="E157" s="61">
        <v>0</v>
      </c>
      <c r="F157" s="62">
        <v>0</v>
      </c>
      <c r="G157" s="62">
        <v>0</v>
      </c>
      <c r="H157" s="62">
        <f>([1]รพ!H155)</f>
        <v>10</v>
      </c>
      <c r="I157" s="62">
        <v>0</v>
      </c>
      <c r="J157" s="61">
        <f t="shared" si="23"/>
        <v>10</v>
      </c>
      <c r="K157" s="63">
        <v>180</v>
      </c>
      <c r="L157" s="63">
        <f t="shared" si="21"/>
        <v>1800</v>
      </c>
      <c r="M157" s="64">
        <v>5</v>
      </c>
      <c r="N157" s="41">
        <f t="shared" si="22"/>
        <v>900</v>
      </c>
      <c r="O157" s="64">
        <v>5</v>
      </c>
      <c r="P157" s="41">
        <f t="shared" si="18"/>
        <v>900</v>
      </c>
      <c r="Q157" s="64">
        <v>0</v>
      </c>
      <c r="R157" s="41">
        <f t="shared" si="19"/>
        <v>0</v>
      </c>
      <c r="S157" s="64">
        <v>0</v>
      </c>
      <c r="T157" s="52">
        <f t="shared" si="20"/>
        <v>0</v>
      </c>
      <c r="U157" s="13">
        <f t="shared" si="16"/>
        <v>10</v>
      </c>
      <c r="V157" s="13">
        <f t="shared" si="17"/>
        <v>1800</v>
      </c>
    </row>
    <row r="158" spans="1:22" ht="24" x14ac:dyDescent="0.55000000000000004">
      <c r="A158" s="57">
        <v>153</v>
      </c>
      <c r="B158" s="91" t="s">
        <v>766</v>
      </c>
      <c r="C158" s="88">
        <v>1</v>
      </c>
      <c r="D158" s="92" t="s">
        <v>385</v>
      </c>
      <c r="E158" s="62">
        <v>0</v>
      </c>
      <c r="F158" s="62">
        <v>0</v>
      </c>
      <c r="G158" s="62">
        <v>0</v>
      </c>
      <c r="H158" s="62">
        <f>([1]รพ!H156)</f>
        <v>5</v>
      </c>
      <c r="I158" s="62">
        <v>0</v>
      </c>
      <c r="J158" s="61">
        <f t="shared" si="23"/>
        <v>5</v>
      </c>
      <c r="K158" s="63">
        <v>80</v>
      </c>
      <c r="L158" s="63">
        <f t="shared" si="21"/>
        <v>400</v>
      </c>
      <c r="M158" s="64">
        <v>2</v>
      </c>
      <c r="N158" s="41">
        <f t="shared" si="22"/>
        <v>160</v>
      </c>
      <c r="O158" s="64">
        <v>0</v>
      </c>
      <c r="P158" s="41">
        <f t="shared" si="18"/>
        <v>0</v>
      </c>
      <c r="Q158" s="64">
        <v>2</v>
      </c>
      <c r="R158" s="41">
        <f t="shared" si="19"/>
        <v>160</v>
      </c>
      <c r="S158" s="64">
        <v>1</v>
      </c>
      <c r="T158" s="52">
        <f t="shared" si="20"/>
        <v>80</v>
      </c>
      <c r="U158" s="13">
        <f t="shared" si="16"/>
        <v>5</v>
      </c>
      <c r="V158" s="13">
        <f t="shared" si="17"/>
        <v>400</v>
      </c>
    </row>
    <row r="159" spans="1:22" ht="24" x14ac:dyDescent="0.55000000000000004">
      <c r="A159" s="57">
        <v>154</v>
      </c>
      <c r="B159" s="91" t="s">
        <v>767</v>
      </c>
      <c r="C159" s="88" t="s">
        <v>283</v>
      </c>
      <c r="D159" s="92" t="s">
        <v>636</v>
      </c>
      <c r="E159" s="62">
        <v>0</v>
      </c>
      <c r="F159" s="62">
        <v>0</v>
      </c>
      <c r="G159" s="62">
        <v>0</v>
      </c>
      <c r="H159" s="62">
        <f>([1]รพ!H157)</f>
        <v>1</v>
      </c>
      <c r="I159" s="62">
        <v>0</v>
      </c>
      <c r="J159" s="61">
        <f t="shared" si="23"/>
        <v>1</v>
      </c>
      <c r="K159" s="63">
        <v>4494</v>
      </c>
      <c r="L159" s="63">
        <f t="shared" si="21"/>
        <v>4494</v>
      </c>
      <c r="M159" s="64">
        <v>1</v>
      </c>
      <c r="N159" s="41">
        <f t="shared" si="22"/>
        <v>4494</v>
      </c>
      <c r="O159" s="64">
        <v>0</v>
      </c>
      <c r="P159" s="41">
        <f t="shared" si="18"/>
        <v>0</v>
      </c>
      <c r="Q159" s="64">
        <v>0</v>
      </c>
      <c r="R159" s="41">
        <f t="shared" si="19"/>
        <v>0</v>
      </c>
      <c r="S159" s="64">
        <v>0</v>
      </c>
      <c r="T159" s="52">
        <f t="shared" si="20"/>
        <v>0</v>
      </c>
      <c r="U159" s="13">
        <f t="shared" si="16"/>
        <v>1</v>
      </c>
      <c r="V159" s="13">
        <f t="shared" si="17"/>
        <v>4494</v>
      </c>
    </row>
    <row r="160" spans="1:22" ht="24" x14ac:dyDescent="0.55000000000000004">
      <c r="A160" s="57">
        <v>155</v>
      </c>
      <c r="B160" s="91" t="s">
        <v>768</v>
      </c>
      <c r="C160" s="88">
        <v>3</v>
      </c>
      <c r="D160" s="92" t="s">
        <v>518</v>
      </c>
      <c r="E160" s="62">
        <v>0</v>
      </c>
      <c r="F160" s="62">
        <v>0</v>
      </c>
      <c r="G160" s="62">
        <v>4</v>
      </c>
      <c r="H160" s="62">
        <f>([1]รพ!H158)</f>
        <v>5</v>
      </c>
      <c r="I160" s="62">
        <v>0</v>
      </c>
      <c r="J160" s="61">
        <f t="shared" si="23"/>
        <v>5</v>
      </c>
      <c r="K160" s="63">
        <v>1557.92</v>
      </c>
      <c r="L160" s="63">
        <f t="shared" si="21"/>
        <v>7789.6</v>
      </c>
      <c r="M160" s="64">
        <v>0</v>
      </c>
      <c r="N160" s="41">
        <f t="shared" si="22"/>
        <v>0</v>
      </c>
      <c r="O160" s="64">
        <v>5</v>
      </c>
      <c r="P160" s="41">
        <f t="shared" si="18"/>
        <v>7789.6</v>
      </c>
      <c r="Q160" s="64">
        <v>0</v>
      </c>
      <c r="R160" s="41">
        <f t="shared" si="19"/>
        <v>0</v>
      </c>
      <c r="S160" s="64">
        <v>0</v>
      </c>
      <c r="T160" s="52">
        <f t="shared" si="20"/>
        <v>0</v>
      </c>
      <c r="U160" s="13">
        <f t="shared" si="16"/>
        <v>5</v>
      </c>
      <c r="V160" s="13">
        <f t="shared" si="17"/>
        <v>7789.6</v>
      </c>
    </row>
    <row r="161" spans="1:22" ht="24" x14ac:dyDescent="0.55000000000000004">
      <c r="A161" s="57">
        <v>156</v>
      </c>
      <c r="B161" s="91" t="s">
        <v>769</v>
      </c>
      <c r="C161" s="88">
        <v>5</v>
      </c>
      <c r="D161" s="92" t="s">
        <v>518</v>
      </c>
      <c r="E161" s="61">
        <v>0</v>
      </c>
      <c r="F161" s="62">
        <v>0</v>
      </c>
      <c r="G161" s="62">
        <v>3</v>
      </c>
      <c r="H161" s="62">
        <f>([1]รพ!H159)</f>
        <v>3</v>
      </c>
      <c r="I161" s="62">
        <v>0</v>
      </c>
      <c r="J161" s="61">
        <f t="shared" si="23"/>
        <v>3</v>
      </c>
      <c r="K161" s="63">
        <v>180</v>
      </c>
      <c r="L161" s="63">
        <f t="shared" si="21"/>
        <v>540</v>
      </c>
      <c r="M161" s="64">
        <v>0</v>
      </c>
      <c r="N161" s="41">
        <f t="shared" si="22"/>
        <v>0</v>
      </c>
      <c r="O161" s="64">
        <v>3</v>
      </c>
      <c r="P161" s="41">
        <f t="shared" si="18"/>
        <v>540</v>
      </c>
      <c r="Q161" s="64">
        <v>0</v>
      </c>
      <c r="R161" s="41">
        <f t="shared" si="19"/>
        <v>0</v>
      </c>
      <c r="S161" s="64">
        <v>0</v>
      </c>
      <c r="T161" s="52">
        <f t="shared" si="20"/>
        <v>0</v>
      </c>
      <c r="U161" s="13">
        <f t="shared" si="16"/>
        <v>3</v>
      </c>
      <c r="V161" s="13">
        <f t="shared" si="17"/>
        <v>540</v>
      </c>
    </row>
    <row r="162" spans="1:22" ht="24" x14ac:dyDescent="0.55000000000000004">
      <c r="A162" s="57">
        <v>157</v>
      </c>
      <c r="B162" s="91" t="s">
        <v>770</v>
      </c>
      <c r="C162" s="88"/>
      <c r="D162" s="92" t="s">
        <v>270</v>
      </c>
      <c r="E162" s="61">
        <v>0</v>
      </c>
      <c r="F162" s="62">
        <v>0</v>
      </c>
      <c r="G162" s="62">
        <v>0</v>
      </c>
      <c r="H162" s="62">
        <v>1</v>
      </c>
      <c r="I162" s="62">
        <v>0</v>
      </c>
      <c r="J162" s="61">
        <v>1</v>
      </c>
      <c r="K162" s="63">
        <v>4500</v>
      </c>
      <c r="L162" s="63">
        <f t="shared" si="21"/>
        <v>4500</v>
      </c>
      <c r="M162" s="64">
        <v>1</v>
      </c>
      <c r="N162" s="41">
        <f t="shared" si="22"/>
        <v>4500</v>
      </c>
      <c r="O162" s="64">
        <v>0</v>
      </c>
      <c r="P162" s="41">
        <f t="shared" si="18"/>
        <v>0</v>
      </c>
      <c r="Q162" s="64">
        <v>0</v>
      </c>
      <c r="R162" s="41">
        <f t="shared" si="19"/>
        <v>0</v>
      </c>
      <c r="S162" s="64">
        <v>0</v>
      </c>
      <c r="T162" s="52">
        <f t="shared" si="20"/>
        <v>0</v>
      </c>
      <c r="U162" s="13">
        <f t="shared" si="16"/>
        <v>1</v>
      </c>
      <c r="V162" s="13">
        <f t="shared" si="17"/>
        <v>4500</v>
      </c>
    </row>
    <row r="163" spans="1:22" ht="24" x14ac:dyDescent="0.55000000000000004">
      <c r="A163" s="57">
        <v>158</v>
      </c>
      <c r="B163" s="91" t="s">
        <v>771</v>
      </c>
      <c r="C163" s="88">
        <v>1</v>
      </c>
      <c r="D163" s="92" t="s">
        <v>270</v>
      </c>
      <c r="E163" s="62">
        <v>0</v>
      </c>
      <c r="F163" s="62">
        <v>0</v>
      </c>
      <c r="G163" s="62">
        <v>0</v>
      </c>
      <c r="H163" s="62">
        <f>([1]รพ!H160)</f>
        <v>3</v>
      </c>
      <c r="I163" s="62">
        <v>0</v>
      </c>
      <c r="J163" s="61">
        <f t="shared" si="23"/>
        <v>3</v>
      </c>
      <c r="K163" s="63">
        <v>1500</v>
      </c>
      <c r="L163" s="63">
        <f t="shared" si="21"/>
        <v>4500</v>
      </c>
      <c r="M163" s="64">
        <v>1</v>
      </c>
      <c r="N163" s="41">
        <f t="shared" si="22"/>
        <v>1500</v>
      </c>
      <c r="O163" s="64">
        <v>1</v>
      </c>
      <c r="P163" s="41">
        <f t="shared" si="18"/>
        <v>1500</v>
      </c>
      <c r="Q163" s="64">
        <v>1</v>
      </c>
      <c r="R163" s="41">
        <f t="shared" si="19"/>
        <v>1500</v>
      </c>
      <c r="S163" s="64">
        <v>0</v>
      </c>
      <c r="T163" s="52">
        <f t="shared" si="20"/>
        <v>0</v>
      </c>
      <c r="U163" s="13">
        <f t="shared" si="16"/>
        <v>3</v>
      </c>
      <c r="V163" s="13">
        <f t="shared" si="17"/>
        <v>4500</v>
      </c>
    </row>
    <row r="164" spans="1:22" ht="24" x14ac:dyDescent="0.55000000000000004">
      <c r="A164" s="17"/>
      <c r="B164" s="17"/>
      <c r="C164" s="17"/>
      <c r="D164" s="17"/>
      <c r="E164" s="17"/>
      <c r="F164" s="17"/>
      <c r="G164" s="17"/>
      <c r="H164" s="17"/>
      <c r="I164" s="17"/>
      <c r="J164" s="56">
        <f>COUNT(J6:J163)</f>
        <v>158</v>
      </c>
      <c r="K164" s="56"/>
      <c r="L164" s="56">
        <f>SUM(L6:L163)</f>
        <v>1109225.99</v>
      </c>
      <c r="M164" s="55">
        <f>COUNT(M6:M163)</f>
        <v>158</v>
      </c>
      <c r="N164" s="55">
        <f>SUM(N6:N163)</f>
        <v>255934.41</v>
      </c>
      <c r="O164" s="55">
        <f>COUNT(O6:O163)</f>
        <v>158</v>
      </c>
      <c r="P164" s="55">
        <f>SUM(P6:P163)</f>
        <v>399695.85</v>
      </c>
      <c r="Q164" s="55">
        <f>COUNT(Q6:Q163)</f>
        <v>158</v>
      </c>
      <c r="R164" s="55">
        <f>SUM(R6:R163)</f>
        <v>284973.65000000002</v>
      </c>
      <c r="S164" s="55">
        <f>COUNT(S6:S163)</f>
        <v>158</v>
      </c>
      <c r="T164" s="55">
        <f>SUM(T6:T163)</f>
        <v>168622.07999999999</v>
      </c>
      <c r="U164" s="138">
        <v>158</v>
      </c>
      <c r="V164" s="121">
        <f>N164+P164+R164+T164</f>
        <v>1109225.99</v>
      </c>
    </row>
  </sheetData>
  <mergeCells count="20">
    <mergeCell ref="C1:L1"/>
    <mergeCell ref="M1:T1"/>
    <mergeCell ref="C2:L2"/>
    <mergeCell ref="M2:T2"/>
    <mergeCell ref="C3:L3"/>
    <mergeCell ref="M3:T3"/>
    <mergeCell ref="U4:V4"/>
    <mergeCell ref="A4:A5"/>
    <mergeCell ref="B4:B5"/>
    <mergeCell ref="C4:C5"/>
    <mergeCell ref="D4:D5"/>
    <mergeCell ref="E4:G4"/>
    <mergeCell ref="H4:H5"/>
    <mergeCell ref="S4:T4"/>
    <mergeCell ref="I4:I5"/>
    <mergeCell ref="J4:J5"/>
    <mergeCell ref="K4:K5"/>
    <mergeCell ref="M4:N4"/>
    <mergeCell ref="O4:P4"/>
    <mergeCell ref="Q4:R4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5"/>
  <sheetViews>
    <sheetView topLeftCell="A7" workbookViewId="0">
      <selection activeCell="G9" sqref="G9"/>
    </sheetView>
  </sheetViews>
  <sheetFormatPr defaultColWidth="9" defaultRowHeight="24" x14ac:dyDescent="0.55000000000000004"/>
  <cols>
    <col min="1" max="1" width="4.875" style="34" bestFit="1" customWidth="1"/>
    <col min="2" max="2" width="35.25" style="34" customWidth="1"/>
    <col min="3" max="3" width="8.875" style="34" bestFit="1" customWidth="1"/>
    <col min="4" max="5" width="7.375" style="34" customWidth="1"/>
    <col min="6" max="10" width="9" style="34"/>
    <col min="11" max="11" width="24.375" style="34" bestFit="1" customWidth="1"/>
    <col min="12" max="12" width="14.125" style="34" customWidth="1"/>
    <col min="13" max="16384" width="9" style="34"/>
  </cols>
  <sheetData>
    <row r="1" spans="1:12" x14ac:dyDescent="0.55000000000000004">
      <c r="A1" s="16"/>
      <c r="B1" s="17"/>
      <c r="C1" s="209" t="s">
        <v>14</v>
      </c>
      <c r="D1" s="209"/>
      <c r="E1" s="209"/>
      <c r="F1" s="209"/>
      <c r="G1" s="209"/>
      <c r="H1" s="209"/>
      <c r="I1" s="209"/>
      <c r="J1" s="209"/>
      <c r="K1" s="209"/>
    </row>
    <row r="2" spans="1:12" x14ac:dyDescent="0.55000000000000004">
      <c r="A2" s="16"/>
      <c r="B2" s="17"/>
      <c r="C2" s="209" t="s">
        <v>1190</v>
      </c>
      <c r="D2" s="209"/>
      <c r="E2" s="209"/>
      <c r="F2" s="209"/>
      <c r="G2" s="209"/>
      <c r="H2" s="209"/>
      <c r="I2" s="209"/>
      <c r="J2" s="209"/>
      <c r="K2" s="209"/>
    </row>
    <row r="3" spans="1:12" x14ac:dyDescent="0.55000000000000004">
      <c r="A3" s="18"/>
      <c r="B3" s="17"/>
      <c r="C3" s="210" t="s">
        <v>34</v>
      </c>
      <c r="D3" s="210"/>
      <c r="E3" s="210"/>
      <c r="F3" s="210"/>
      <c r="G3" s="210"/>
      <c r="H3" s="210"/>
      <c r="I3" s="210"/>
      <c r="J3" s="210"/>
      <c r="K3" s="210"/>
    </row>
    <row r="4" spans="1:12" ht="21" customHeight="1" x14ac:dyDescent="0.55000000000000004">
      <c r="A4" s="202" t="s">
        <v>0</v>
      </c>
      <c r="B4" s="203" t="s">
        <v>9</v>
      </c>
      <c r="C4" s="203" t="s">
        <v>1</v>
      </c>
      <c r="D4" s="202" t="s">
        <v>2</v>
      </c>
      <c r="E4" s="202"/>
      <c r="F4" s="202"/>
      <c r="G4" s="205" t="s">
        <v>35</v>
      </c>
      <c r="H4" s="205" t="s">
        <v>3</v>
      </c>
      <c r="I4" s="205" t="s">
        <v>37</v>
      </c>
      <c r="J4" s="211" t="s">
        <v>4</v>
      </c>
      <c r="K4" s="205" t="s">
        <v>36</v>
      </c>
      <c r="L4" s="207" t="s">
        <v>10</v>
      </c>
    </row>
    <row r="5" spans="1:12" x14ac:dyDescent="0.55000000000000004">
      <c r="A5" s="202"/>
      <c r="B5" s="204"/>
      <c r="C5" s="204"/>
      <c r="D5" s="168" t="s">
        <v>6</v>
      </c>
      <c r="E5" s="168" t="s">
        <v>7</v>
      </c>
      <c r="F5" s="168" t="s">
        <v>33</v>
      </c>
      <c r="G5" s="206"/>
      <c r="H5" s="206"/>
      <c r="I5" s="206"/>
      <c r="J5" s="211"/>
      <c r="K5" s="206"/>
      <c r="L5" s="208"/>
    </row>
    <row r="6" spans="1:12" x14ac:dyDescent="0.55000000000000004">
      <c r="A6" s="19">
        <v>1</v>
      </c>
      <c r="B6" s="139" t="s">
        <v>1339</v>
      </c>
      <c r="C6" s="7" t="s">
        <v>1221</v>
      </c>
      <c r="D6" s="6">
        <v>102</v>
      </c>
      <c r="E6" s="6">
        <v>126</v>
      </c>
      <c r="F6" s="6">
        <v>6</v>
      </c>
      <c r="G6" s="38">
        <v>147</v>
      </c>
      <c r="H6" s="38">
        <v>99</v>
      </c>
      <c r="I6" s="6">
        <f>G6-H6</f>
        <v>48</v>
      </c>
      <c r="J6" s="8">
        <v>20</v>
      </c>
      <c r="K6" s="41">
        <f>I6*J6</f>
        <v>960</v>
      </c>
      <c r="L6" s="139"/>
    </row>
    <row r="7" spans="1:12" x14ac:dyDescent="0.55000000000000004">
      <c r="A7" s="19">
        <v>2</v>
      </c>
      <c r="B7" s="139" t="s">
        <v>1340</v>
      </c>
      <c r="C7" s="169" t="s">
        <v>1221</v>
      </c>
      <c r="D7" s="20">
        <v>296</v>
      </c>
      <c r="E7" s="20">
        <v>172</v>
      </c>
      <c r="F7" s="20">
        <v>100</v>
      </c>
      <c r="G7" s="39">
        <v>346</v>
      </c>
      <c r="H7" s="39">
        <v>274</v>
      </c>
      <c r="I7" s="20">
        <f t="shared" ref="I7:I14" si="0">G7-H7</f>
        <v>72</v>
      </c>
      <c r="J7" s="9">
        <v>22</v>
      </c>
      <c r="K7" s="45">
        <f t="shared" ref="K7:K14" si="1">I7*J7</f>
        <v>1584</v>
      </c>
      <c r="L7" s="139"/>
    </row>
    <row r="8" spans="1:12" x14ac:dyDescent="0.55000000000000004">
      <c r="A8" s="19">
        <v>3</v>
      </c>
      <c r="B8" s="139" t="s">
        <v>1341</v>
      </c>
      <c r="C8" s="169" t="s">
        <v>1221</v>
      </c>
      <c r="D8" s="20">
        <v>1146</v>
      </c>
      <c r="E8" s="20">
        <v>878</v>
      </c>
      <c r="F8" s="20">
        <v>858</v>
      </c>
      <c r="G8" s="39">
        <v>1734</v>
      </c>
      <c r="H8" s="39">
        <v>234</v>
      </c>
      <c r="I8" s="20">
        <f t="shared" si="0"/>
        <v>1500</v>
      </c>
      <c r="J8" s="9">
        <v>25</v>
      </c>
      <c r="K8" s="45">
        <f t="shared" si="1"/>
        <v>37500</v>
      </c>
      <c r="L8" s="139"/>
    </row>
    <row r="9" spans="1:12" x14ac:dyDescent="0.55000000000000004">
      <c r="A9" s="19">
        <v>4</v>
      </c>
      <c r="B9" s="139" t="s">
        <v>1342</v>
      </c>
      <c r="C9" s="169" t="s">
        <v>299</v>
      </c>
      <c r="D9" s="20">
        <v>28</v>
      </c>
      <c r="E9" s="20">
        <v>30</v>
      </c>
      <c r="F9" s="20">
        <v>33</v>
      </c>
      <c r="G9" s="39">
        <v>151</v>
      </c>
      <c r="H9" s="39">
        <v>1</v>
      </c>
      <c r="I9" s="20">
        <f t="shared" si="0"/>
        <v>150</v>
      </c>
      <c r="J9" s="9">
        <v>600</v>
      </c>
      <c r="K9" s="45">
        <f t="shared" si="1"/>
        <v>90000</v>
      </c>
      <c r="L9" s="139"/>
    </row>
    <row r="10" spans="1:12" x14ac:dyDescent="0.55000000000000004">
      <c r="A10" s="19">
        <v>5</v>
      </c>
      <c r="B10" s="139" t="s">
        <v>1343</v>
      </c>
      <c r="C10" s="169" t="s">
        <v>1348</v>
      </c>
      <c r="D10" s="20">
        <v>8</v>
      </c>
      <c r="E10" s="20">
        <v>31</v>
      </c>
      <c r="F10" s="20">
        <v>15</v>
      </c>
      <c r="G10" s="39">
        <v>66</v>
      </c>
      <c r="H10" s="39">
        <v>6</v>
      </c>
      <c r="I10" s="20">
        <f t="shared" si="0"/>
        <v>60</v>
      </c>
      <c r="J10" s="9">
        <v>250</v>
      </c>
      <c r="K10" s="45">
        <f t="shared" si="1"/>
        <v>15000</v>
      </c>
      <c r="L10" s="139"/>
    </row>
    <row r="11" spans="1:12" x14ac:dyDescent="0.55000000000000004">
      <c r="A11" s="19">
        <v>6</v>
      </c>
      <c r="B11" s="139" t="s">
        <v>1344</v>
      </c>
      <c r="C11" s="169" t="s">
        <v>1221</v>
      </c>
      <c r="D11" s="20">
        <v>65</v>
      </c>
      <c r="E11" s="20">
        <v>50</v>
      </c>
      <c r="F11" s="20">
        <v>58</v>
      </c>
      <c r="G11" s="39">
        <v>180</v>
      </c>
      <c r="H11" s="39">
        <v>0</v>
      </c>
      <c r="I11" s="20">
        <f t="shared" si="0"/>
        <v>180</v>
      </c>
      <c r="J11" s="9">
        <v>35</v>
      </c>
      <c r="K11" s="45">
        <f t="shared" si="1"/>
        <v>6300</v>
      </c>
      <c r="L11" s="139"/>
    </row>
    <row r="12" spans="1:12" x14ac:dyDescent="0.55000000000000004">
      <c r="A12" s="19">
        <v>7</v>
      </c>
      <c r="B12" s="142" t="s">
        <v>1345</v>
      </c>
      <c r="C12" s="169" t="s">
        <v>1221</v>
      </c>
      <c r="D12" s="20">
        <v>400</v>
      </c>
      <c r="E12" s="20">
        <v>321</v>
      </c>
      <c r="F12" s="20">
        <v>280</v>
      </c>
      <c r="G12" s="39">
        <v>870</v>
      </c>
      <c r="H12" s="39">
        <v>150</v>
      </c>
      <c r="I12" s="20">
        <f t="shared" si="0"/>
        <v>720</v>
      </c>
      <c r="J12" s="9">
        <v>20</v>
      </c>
      <c r="K12" s="45">
        <f t="shared" si="1"/>
        <v>14400</v>
      </c>
      <c r="L12" s="139"/>
    </row>
    <row r="13" spans="1:12" x14ac:dyDescent="0.55000000000000004">
      <c r="A13" s="19">
        <v>8</v>
      </c>
      <c r="B13" s="142" t="s">
        <v>1346</v>
      </c>
      <c r="C13" s="169" t="s">
        <v>1221</v>
      </c>
      <c r="D13" s="20">
        <v>20</v>
      </c>
      <c r="E13" s="20">
        <v>0</v>
      </c>
      <c r="F13" s="20">
        <v>3</v>
      </c>
      <c r="G13" s="39">
        <v>47</v>
      </c>
      <c r="H13" s="39">
        <v>7</v>
      </c>
      <c r="I13" s="20">
        <f t="shared" si="0"/>
        <v>40</v>
      </c>
      <c r="J13" s="9">
        <v>50</v>
      </c>
      <c r="K13" s="45">
        <f t="shared" si="1"/>
        <v>2000</v>
      </c>
      <c r="L13" s="139"/>
    </row>
    <row r="14" spans="1:12" x14ac:dyDescent="0.55000000000000004">
      <c r="A14" s="19">
        <v>9</v>
      </c>
      <c r="B14" s="142" t="s">
        <v>1347</v>
      </c>
      <c r="C14" s="169"/>
      <c r="D14" s="20">
        <v>0</v>
      </c>
      <c r="E14" s="20">
        <v>0</v>
      </c>
      <c r="F14" s="20">
        <v>86109</v>
      </c>
      <c r="G14" s="39">
        <v>150000</v>
      </c>
      <c r="H14" s="39">
        <v>0</v>
      </c>
      <c r="I14" s="20">
        <f t="shared" si="0"/>
        <v>150000</v>
      </c>
      <c r="J14" s="9">
        <v>1</v>
      </c>
      <c r="K14" s="45">
        <f t="shared" si="1"/>
        <v>150000</v>
      </c>
      <c r="L14" s="139"/>
    </row>
    <row r="15" spans="1:12" x14ac:dyDescent="0.55000000000000004">
      <c r="A15" s="17"/>
      <c r="B15" s="17"/>
      <c r="C15" s="17"/>
      <c r="D15" s="17"/>
      <c r="E15" s="17"/>
      <c r="F15" s="17"/>
      <c r="G15" s="17"/>
      <c r="H15" s="17"/>
      <c r="I15" s="17"/>
      <c r="J15" s="17">
        <f>COUNT(I6:I14)</f>
        <v>9</v>
      </c>
      <c r="K15" s="147">
        <f>SUM(K6:K14)</f>
        <v>317744</v>
      </c>
    </row>
  </sheetData>
  <mergeCells count="13">
    <mergeCell ref="A4:A5"/>
    <mergeCell ref="B4:B5"/>
    <mergeCell ref="C4:C5"/>
    <mergeCell ref="D4:F4"/>
    <mergeCell ref="G4:G5"/>
    <mergeCell ref="J4:J5"/>
    <mergeCell ref="K4:K5"/>
    <mergeCell ref="L4:L5"/>
    <mergeCell ref="C1:K1"/>
    <mergeCell ref="C2:K2"/>
    <mergeCell ref="C3:K3"/>
    <mergeCell ref="H4:H5"/>
    <mergeCell ref="I4:I5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40"/>
  <sheetViews>
    <sheetView topLeftCell="A28" workbookViewId="0">
      <selection activeCell="M46" sqref="M46"/>
    </sheetView>
  </sheetViews>
  <sheetFormatPr defaultRowHeight="14.25" x14ac:dyDescent="0.2"/>
  <cols>
    <col min="1" max="1" width="4.875" bestFit="1" customWidth="1"/>
    <col min="2" max="2" width="35.25" customWidth="1"/>
    <col min="3" max="3" width="8.875" bestFit="1" customWidth="1"/>
    <col min="4" max="5" width="7.375" customWidth="1"/>
    <col min="11" max="11" width="24.375" bestFit="1" customWidth="1"/>
    <col min="12" max="12" width="14.125" customWidth="1"/>
  </cols>
  <sheetData>
    <row r="1" spans="1:12" ht="24" x14ac:dyDescent="0.55000000000000004">
      <c r="A1" s="1"/>
      <c r="B1" s="2"/>
      <c r="C1" s="209" t="s">
        <v>11</v>
      </c>
      <c r="D1" s="209"/>
      <c r="E1" s="209"/>
      <c r="F1" s="209"/>
      <c r="G1" s="209"/>
      <c r="H1" s="209"/>
      <c r="I1" s="209"/>
      <c r="J1" s="209"/>
      <c r="K1" s="209"/>
    </row>
    <row r="2" spans="1:12" ht="24" x14ac:dyDescent="0.55000000000000004">
      <c r="A2" s="1"/>
      <c r="B2" s="2"/>
      <c r="C2" s="209" t="s">
        <v>773</v>
      </c>
      <c r="D2" s="209"/>
      <c r="E2" s="209"/>
      <c r="F2" s="209"/>
      <c r="G2" s="209"/>
      <c r="H2" s="209"/>
      <c r="I2" s="209"/>
      <c r="J2" s="209"/>
      <c r="K2" s="209"/>
    </row>
    <row r="3" spans="1:12" ht="24" x14ac:dyDescent="0.55000000000000004">
      <c r="A3" s="3"/>
      <c r="B3" s="2"/>
      <c r="C3" s="210" t="s">
        <v>34</v>
      </c>
      <c r="D3" s="210"/>
      <c r="E3" s="210"/>
      <c r="F3" s="210"/>
      <c r="G3" s="210"/>
      <c r="H3" s="210"/>
      <c r="I3" s="210"/>
      <c r="J3" s="210"/>
      <c r="K3" s="210"/>
    </row>
    <row r="4" spans="1:12" s="11" customFormat="1" ht="21" customHeight="1" x14ac:dyDescent="0.4">
      <c r="A4" s="202" t="s">
        <v>0</v>
      </c>
      <c r="B4" s="203" t="s">
        <v>9</v>
      </c>
      <c r="C4" s="203" t="s">
        <v>1</v>
      </c>
      <c r="D4" s="202" t="s">
        <v>2</v>
      </c>
      <c r="E4" s="202"/>
      <c r="F4" s="202"/>
      <c r="G4" s="212" t="s">
        <v>35</v>
      </c>
      <c r="H4" s="212" t="s">
        <v>3</v>
      </c>
      <c r="I4" s="212" t="s">
        <v>37</v>
      </c>
      <c r="J4" s="211" t="s">
        <v>4</v>
      </c>
      <c r="K4" s="205" t="s">
        <v>36</v>
      </c>
      <c r="L4" s="207" t="s">
        <v>10</v>
      </c>
    </row>
    <row r="5" spans="1:12" s="11" customFormat="1" ht="42" customHeight="1" x14ac:dyDescent="0.4">
      <c r="A5" s="202"/>
      <c r="B5" s="204"/>
      <c r="C5" s="204"/>
      <c r="D5" s="27" t="s">
        <v>6</v>
      </c>
      <c r="E5" s="27" t="s">
        <v>7</v>
      </c>
      <c r="F5" s="27" t="s">
        <v>33</v>
      </c>
      <c r="G5" s="213"/>
      <c r="H5" s="213"/>
      <c r="I5" s="213"/>
      <c r="J5" s="211"/>
      <c r="K5" s="206"/>
      <c r="L5" s="208"/>
    </row>
    <row r="6" spans="1:12" ht="24" x14ac:dyDescent="0.55000000000000004">
      <c r="A6" s="5">
        <v>1</v>
      </c>
      <c r="B6" s="141" t="s">
        <v>1191</v>
      </c>
      <c r="C6" s="7" t="s">
        <v>235</v>
      </c>
      <c r="D6" s="143">
        <v>12</v>
      </c>
      <c r="E6" s="143">
        <v>6</v>
      </c>
      <c r="F6" s="143">
        <v>12</v>
      </c>
      <c r="G6" s="140">
        <v>20</v>
      </c>
      <c r="H6" s="140">
        <v>2</v>
      </c>
      <c r="I6" s="77">
        <f>G6-H6</f>
        <v>18</v>
      </c>
      <c r="J6" s="8">
        <v>150</v>
      </c>
      <c r="K6" s="144">
        <f>SUM(I6*J6)</f>
        <v>2700</v>
      </c>
      <c r="L6" s="10"/>
    </row>
    <row r="7" spans="1:12" ht="24" x14ac:dyDescent="0.55000000000000004">
      <c r="A7" s="5">
        <v>2</v>
      </c>
      <c r="B7" s="141" t="s">
        <v>1192</v>
      </c>
      <c r="C7" s="7" t="s">
        <v>235</v>
      </c>
      <c r="D7" s="145">
        <v>0</v>
      </c>
      <c r="E7" s="145">
        <v>0</v>
      </c>
      <c r="F7" s="145">
        <v>0</v>
      </c>
      <c r="G7" s="140">
        <v>10</v>
      </c>
      <c r="H7" s="140">
        <v>0</v>
      </c>
      <c r="I7" s="77">
        <v>20</v>
      </c>
      <c r="J7" s="8">
        <v>150</v>
      </c>
      <c r="K7" s="144">
        <f t="shared" ref="K7:K39" si="0">SUM(I7*J7)</f>
        <v>3000</v>
      </c>
      <c r="L7" s="10"/>
    </row>
    <row r="8" spans="1:12" ht="24" x14ac:dyDescent="0.55000000000000004">
      <c r="A8" s="19">
        <v>3</v>
      </c>
      <c r="B8" s="141" t="s">
        <v>1193</v>
      </c>
      <c r="C8" s="7" t="s">
        <v>235</v>
      </c>
      <c r="D8" s="146">
        <v>29</v>
      </c>
      <c r="E8" s="146">
        <v>22</v>
      </c>
      <c r="F8" s="146">
        <v>11</v>
      </c>
      <c r="G8" s="140">
        <v>20</v>
      </c>
      <c r="H8" s="140">
        <v>4</v>
      </c>
      <c r="I8" s="77">
        <f>G8-H8</f>
        <v>16</v>
      </c>
      <c r="J8" s="8">
        <v>300</v>
      </c>
      <c r="K8" s="144">
        <f t="shared" si="0"/>
        <v>4800</v>
      </c>
      <c r="L8" s="10"/>
    </row>
    <row r="9" spans="1:12" ht="24" x14ac:dyDescent="0.55000000000000004">
      <c r="A9" s="19">
        <v>4</v>
      </c>
      <c r="B9" s="141" t="s">
        <v>1194</v>
      </c>
      <c r="C9" s="7" t="s">
        <v>235</v>
      </c>
      <c r="D9" s="146">
        <v>644</v>
      </c>
      <c r="E9" s="146">
        <v>50</v>
      </c>
      <c r="F9" s="146">
        <v>7</v>
      </c>
      <c r="G9" s="19">
        <v>200</v>
      </c>
      <c r="H9" s="19">
        <v>43</v>
      </c>
      <c r="I9" s="77">
        <v>500</v>
      </c>
      <c r="J9" s="9">
        <v>5</v>
      </c>
      <c r="K9" s="144">
        <f t="shared" si="0"/>
        <v>2500</v>
      </c>
      <c r="L9" s="10"/>
    </row>
    <row r="10" spans="1:12" ht="24" x14ac:dyDescent="0.55000000000000004">
      <c r="A10" s="19">
        <v>5</v>
      </c>
      <c r="B10" s="141" t="s">
        <v>1195</v>
      </c>
      <c r="C10" s="7" t="s">
        <v>485</v>
      </c>
      <c r="D10" s="146">
        <v>600</v>
      </c>
      <c r="E10" s="146">
        <v>0</v>
      </c>
      <c r="F10" s="146">
        <v>0</v>
      </c>
      <c r="G10" s="19">
        <v>200</v>
      </c>
      <c r="H10" s="19">
        <v>0</v>
      </c>
      <c r="I10" s="77">
        <v>500</v>
      </c>
      <c r="J10" s="9">
        <v>1</v>
      </c>
      <c r="K10" s="144">
        <f t="shared" si="0"/>
        <v>500</v>
      </c>
      <c r="L10" s="10"/>
    </row>
    <row r="11" spans="1:12" ht="24" x14ac:dyDescent="0.55000000000000004">
      <c r="A11" s="19">
        <v>6</v>
      </c>
      <c r="B11" s="141" t="s">
        <v>1196</v>
      </c>
      <c r="C11" s="7" t="s">
        <v>235</v>
      </c>
      <c r="D11" s="146">
        <v>8</v>
      </c>
      <c r="E11" s="146">
        <v>5</v>
      </c>
      <c r="F11" s="146">
        <v>5</v>
      </c>
      <c r="G11" s="19">
        <v>8</v>
      </c>
      <c r="H11" s="19">
        <v>4</v>
      </c>
      <c r="I11" s="84">
        <f t="shared" ref="I11:I39" si="1">G11-H11</f>
        <v>4</v>
      </c>
      <c r="J11" s="9">
        <v>700</v>
      </c>
      <c r="K11" s="144">
        <f t="shared" si="0"/>
        <v>2800</v>
      </c>
      <c r="L11" s="10"/>
    </row>
    <row r="12" spans="1:12" ht="24" x14ac:dyDescent="0.55000000000000004">
      <c r="A12" s="19">
        <v>7</v>
      </c>
      <c r="B12" s="141" t="s">
        <v>1197</v>
      </c>
      <c r="C12" s="7" t="s">
        <v>235</v>
      </c>
      <c r="D12" s="146">
        <v>4</v>
      </c>
      <c r="E12" s="146">
        <v>5</v>
      </c>
      <c r="F12" s="146">
        <v>6</v>
      </c>
      <c r="G12" s="19">
        <v>8</v>
      </c>
      <c r="H12" s="19">
        <v>4</v>
      </c>
      <c r="I12" s="84">
        <f t="shared" si="1"/>
        <v>4</v>
      </c>
      <c r="J12" s="9">
        <v>700</v>
      </c>
      <c r="K12" s="144">
        <f t="shared" si="0"/>
        <v>2800</v>
      </c>
      <c r="L12" s="10"/>
    </row>
    <row r="13" spans="1:12" ht="24" x14ac:dyDescent="0.55000000000000004">
      <c r="A13" s="19">
        <v>8</v>
      </c>
      <c r="B13" s="141" t="s">
        <v>1198</v>
      </c>
      <c r="C13" s="7" t="s">
        <v>235</v>
      </c>
      <c r="D13" s="146">
        <v>1</v>
      </c>
      <c r="E13" s="146">
        <v>0</v>
      </c>
      <c r="F13" s="146">
        <v>1</v>
      </c>
      <c r="G13" s="19">
        <v>0</v>
      </c>
      <c r="H13" s="19">
        <v>0</v>
      </c>
      <c r="I13" s="84">
        <f t="shared" si="1"/>
        <v>0</v>
      </c>
      <c r="J13" s="9">
        <v>1000</v>
      </c>
      <c r="K13" s="144">
        <f t="shared" si="0"/>
        <v>0</v>
      </c>
      <c r="L13" s="10"/>
    </row>
    <row r="14" spans="1:12" ht="24" x14ac:dyDescent="0.55000000000000004">
      <c r="A14" s="19">
        <v>9</v>
      </c>
      <c r="B14" s="141" t="s">
        <v>1199</v>
      </c>
      <c r="C14" s="7" t="s">
        <v>235</v>
      </c>
      <c r="D14" s="146">
        <v>20</v>
      </c>
      <c r="E14" s="146">
        <v>12</v>
      </c>
      <c r="F14" s="146">
        <v>4</v>
      </c>
      <c r="G14" s="19">
        <v>10</v>
      </c>
      <c r="H14" s="19">
        <v>4</v>
      </c>
      <c r="I14" s="84">
        <f t="shared" si="1"/>
        <v>6</v>
      </c>
      <c r="J14" s="9">
        <v>700</v>
      </c>
      <c r="K14" s="144">
        <f t="shared" si="0"/>
        <v>4200</v>
      </c>
      <c r="L14" s="10"/>
    </row>
    <row r="15" spans="1:12" ht="24" x14ac:dyDescent="0.55000000000000004">
      <c r="A15" s="19">
        <v>10</v>
      </c>
      <c r="B15" s="141" t="s">
        <v>1200</v>
      </c>
      <c r="C15" s="7" t="s">
        <v>235</v>
      </c>
      <c r="D15" s="146">
        <v>21</v>
      </c>
      <c r="E15" s="146">
        <v>16</v>
      </c>
      <c r="F15" s="146">
        <v>4</v>
      </c>
      <c r="G15" s="19">
        <v>10</v>
      </c>
      <c r="H15" s="19">
        <v>3</v>
      </c>
      <c r="I15" s="84">
        <f t="shared" si="1"/>
        <v>7</v>
      </c>
      <c r="J15" s="9">
        <v>700</v>
      </c>
      <c r="K15" s="144">
        <f t="shared" si="0"/>
        <v>4900</v>
      </c>
      <c r="L15" s="10"/>
    </row>
    <row r="16" spans="1:12" ht="24" x14ac:dyDescent="0.55000000000000004">
      <c r="A16" s="19">
        <v>11</v>
      </c>
      <c r="B16" s="141" t="s">
        <v>1201</v>
      </c>
      <c r="C16" s="7" t="s">
        <v>235</v>
      </c>
      <c r="D16" s="59">
        <v>1</v>
      </c>
      <c r="E16" s="59">
        <v>0</v>
      </c>
      <c r="F16" s="59">
        <v>1</v>
      </c>
      <c r="G16" s="19">
        <v>3</v>
      </c>
      <c r="H16" s="19">
        <v>0</v>
      </c>
      <c r="I16" s="84">
        <f t="shared" si="1"/>
        <v>3</v>
      </c>
      <c r="J16" s="9">
        <v>1400</v>
      </c>
      <c r="K16" s="144">
        <f t="shared" si="0"/>
        <v>4200</v>
      </c>
      <c r="L16" s="10"/>
    </row>
    <row r="17" spans="1:12" ht="24" x14ac:dyDescent="0.55000000000000004">
      <c r="A17" s="19">
        <v>12</v>
      </c>
      <c r="B17" s="141" t="s">
        <v>1202</v>
      </c>
      <c r="C17" s="7" t="s">
        <v>235</v>
      </c>
      <c r="D17" s="59">
        <v>5</v>
      </c>
      <c r="E17" s="59">
        <v>0</v>
      </c>
      <c r="F17" s="59">
        <v>0</v>
      </c>
      <c r="G17" s="19">
        <v>5</v>
      </c>
      <c r="H17" s="19">
        <v>0</v>
      </c>
      <c r="I17" s="84">
        <f t="shared" si="1"/>
        <v>5</v>
      </c>
      <c r="J17" s="9">
        <v>1650</v>
      </c>
      <c r="K17" s="144">
        <f t="shared" si="0"/>
        <v>8250</v>
      </c>
      <c r="L17" s="10"/>
    </row>
    <row r="18" spans="1:12" ht="24" x14ac:dyDescent="0.55000000000000004">
      <c r="A18" s="19">
        <v>13</v>
      </c>
      <c r="B18" s="141" t="s">
        <v>1203</v>
      </c>
      <c r="C18" s="7" t="s">
        <v>235</v>
      </c>
      <c r="D18" s="59">
        <v>2</v>
      </c>
      <c r="E18" s="59">
        <v>4</v>
      </c>
      <c r="F18" s="59">
        <v>4</v>
      </c>
      <c r="G18" s="19">
        <v>6</v>
      </c>
      <c r="H18" s="19">
        <v>0</v>
      </c>
      <c r="I18" s="84">
        <f t="shared" si="1"/>
        <v>6</v>
      </c>
      <c r="J18" s="9">
        <v>420</v>
      </c>
      <c r="K18" s="144">
        <f t="shared" si="0"/>
        <v>2520</v>
      </c>
      <c r="L18" s="10"/>
    </row>
    <row r="19" spans="1:12" ht="24" x14ac:dyDescent="0.55000000000000004">
      <c r="A19" s="19">
        <v>14</v>
      </c>
      <c r="B19" s="141" t="s">
        <v>1204</v>
      </c>
      <c r="C19" s="7" t="s">
        <v>235</v>
      </c>
      <c r="D19" s="59">
        <v>0</v>
      </c>
      <c r="E19" s="59">
        <v>2</v>
      </c>
      <c r="F19" s="59">
        <v>4</v>
      </c>
      <c r="G19" s="19">
        <v>6</v>
      </c>
      <c r="H19" s="19">
        <v>0</v>
      </c>
      <c r="I19" s="84">
        <f t="shared" si="1"/>
        <v>6</v>
      </c>
      <c r="J19" s="9">
        <v>420</v>
      </c>
      <c r="K19" s="144">
        <f t="shared" si="0"/>
        <v>2520</v>
      </c>
      <c r="L19" s="10"/>
    </row>
    <row r="20" spans="1:12" ht="24" x14ac:dyDescent="0.55000000000000004">
      <c r="A20" s="19">
        <v>15</v>
      </c>
      <c r="B20" s="141" t="s">
        <v>1205</v>
      </c>
      <c r="C20" s="7" t="s">
        <v>235</v>
      </c>
      <c r="D20" s="59">
        <v>23</v>
      </c>
      <c r="E20" s="59">
        <v>11</v>
      </c>
      <c r="F20" s="59">
        <v>12</v>
      </c>
      <c r="G20" s="19">
        <v>20</v>
      </c>
      <c r="H20" s="19">
        <v>1</v>
      </c>
      <c r="I20" s="84">
        <f t="shared" si="1"/>
        <v>19</v>
      </c>
      <c r="J20" s="9">
        <v>700</v>
      </c>
      <c r="K20" s="144">
        <f t="shared" si="0"/>
        <v>13300</v>
      </c>
      <c r="L20" s="10"/>
    </row>
    <row r="21" spans="1:12" ht="24" x14ac:dyDescent="0.55000000000000004">
      <c r="A21" s="19">
        <v>16</v>
      </c>
      <c r="B21" s="141" t="s">
        <v>1206</v>
      </c>
      <c r="C21" s="7" t="s">
        <v>235</v>
      </c>
      <c r="D21" s="59">
        <v>23</v>
      </c>
      <c r="E21" s="59">
        <v>11</v>
      </c>
      <c r="F21" s="59">
        <v>12</v>
      </c>
      <c r="G21" s="19">
        <v>15</v>
      </c>
      <c r="H21" s="19">
        <v>3</v>
      </c>
      <c r="I21" s="84">
        <f>G21-H21</f>
        <v>12</v>
      </c>
      <c r="J21" s="9">
        <v>800</v>
      </c>
      <c r="K21" s="144">
        <f t="shared" si="0"/>
        <v>9600</v>
      </c>
      <c r="L21" s="10"/>
    </row>
    <row r="22" spans="1:12" ht="24" x14ac:dyDescent="0.55000000000000004">
      <c r="A22" s="19">
        <v>17</v>
      </c>
      <c r="B22" s="141" t="s">
        <v>1207</v>
      </c>
      <c r="C22" s="7" t="s">
        <v>235</v>
      </c>
      <c r="D22" s="59">
        <v>85</v>
      </c>
      <c r="E22" s="59">
        <v>88</v>
      </c>
      <c r="F22" s="59">
        <v>74</v>
      </c>
      <c r="G22" s="19">
        <v>120</v>
      </c>
      <c r="H22" s="19">
        <v>3</v>
      </c>
      <c r="I22" s="84">
        <f t="shared" si="1"/>
        <v>117</v>
      </c>
      <c r="J22" s="9">
        <v>700</v>
      </c>
      <c r="K22" s="144">
        <f t="shared" si="0"/>
        <v>81900</v>
      </c>
      <c r="L22" s="10"/>
    </row>
    <row r="23" spans="1:12" ht="24" x14ac:dyDescent="0.55000000000000004">
      <c r="A23" s="19">
        <v>18</v>
      </c>
      <c r="B23" s="141" t="s">
        <v>1208</v>
      </c>
      <c r="C23" s="7" t="s">
        <v>235</v>
      </c>
      <c r="D23" s="59">
        <v>0</v>
      </c>
      <c r="E23" s="59">
        <v>13</v>
      </c>
      <c r="F23" s="59">
        <v>17</v>
      </c>
      <c r="G23" s="19">
        <v>25</v>
      </c>
      <c r="H23" s="19">
        <v>0</v>
      </c>
      <c r="I23" s="84">
        <f t="shared" si="1"/>
        <v>25</v>
      </c>
      <c r="J23" s="9">
        <v>1600</v>
      </c>
      <c r="K23" s="144">
        <f t="shared" si="0"/>
        <v>40000</v>
      </c>
      <c r="L23" s="10"/>
    </row>
    <row r="24" spans="1:12" ht="24" x14ac:dyDescent="0.55000000000000004">
      <c r="A24" s="19">
        <v>19</v>
      </c>
      <c r="B24" s="141" t="s">
        <v>1209</v>
      </c>
      <c r="C24" s="7" t="s">
        <v>235</v>
      </c>
      <c r="D24" s="59">
        <v>0</v>
      </c>
      <c r="E24" s="59">
        <v>5</v>
      </c>
      <c r="F24" s="59">
        <v>17</v>
      </c>
      <c r="G24" s="19">
        <v>25</v>
      </c>
      <c r="H24" s="19">
        <v>1</v>
      </c>
      <c r="I24" s="84">
        <f t="shared" si="1"/>
        <v>24</v>
      </c>
      <c r="J24" s="9">
        <v>980</v>
      </c>
      <c r="K24" s="144">
        <f t="shared" si="0"/>
        <v>23520</v>
      </c>
      <c r="L24" s="10"/>
    </row>
    <row r="25" spans="1:12" ht="24" x14ac:dyDescent="0.55000000000000004">
      <c r="A25" s="19">
        <v>20</v>
      </c>
      <c r="B25" s="141" t="s">
        <v>1210</v>
      </c>
      <c r="C25" s="7" t="s">
        <v>235</v>
      </c>
      <c r="D25" s="59">
        <v>0</v>
      </c>
      <c r="E25" s="59">
        <v>4</v>
      </c>
      <c r="F25" s="59">
        <v>23</v>
      </c>
      <c r="G25" s="19">
        <v>30</v>
      </c>
      <c r="H25" s="19">
        <v>3</v>
      </c>
      <c r="I25" s="84">
        <f t="shared" si="1"/>
        <v>27</v>
      </c>
      <c r="J25" s="9">
        <v>980</v>
      </c>
      <c r="K25" s="144">
        <f t="shared" si="0"/>
        <v>26460</v>
      </c>
      <c r="L25" s="10"/>
    </row>
    <row r="26" spans="1:12" ht="24" x14ac:dyDescent="0.55000000000000004">
      <c r="A26" s="19">
        <v>21</v>
      </c>
      <c r="B26" s="141" t="s">
        <v>1211</v>
      </c>
      <c r="C26" s="7" t="s">
        <v>235</v>
      </c>
      <c r="D26" s="59">
        <v>0</v>
      </c>
      <c r="E26" s="59">
        <v>0</v>
      </c>
      <c r="F26" s="59">
        <v>30</v>
      </c>
      <c r="G26" s="19">
        <v>20</v>
      </c>
      <c r="H26" s="19">
        <v>0</v>
      </c>
      <c r="I26" s="84">
        <f t="shared" si="1"/>
        <v>20</v>
      </c>
      <c r="J26" s="9">
        <v>1400</v>
      </c>
      <c r="K26" s="144">
        <f t="shared" si="0"/>
        <v>28000</v>
      </c>
      <c r="L26" s="10"/>
    </row>
    <row r="27" spans="1:12" ht="24" x14ac:dyDescent="0.55000000000000004">
      <c r="A27" s="19">
        <v>22</v>
      </c>
      <c r="B27" s="141" t="s">
        <v>1212</v>
      </c>
      <c r="C27" s="7" t="s">
        <v>235</v>
      </c>
      <c r="D27" s="59">
        <v>0</v>
      </c>
      <c r="E27" s="59">
        <v>0</v>
      </c>
      <c r="F27" s="59">
        <v>10</v>
      </c>
      <c r="G27" s="19">
        <v>25</v>
      </c>
      <c r="H27" s="19">
        <v>0</v>
      </c>
      <c r="I27" s="84">
        <f t="shared" si="1"/>
        <v>25</v>
      </c>
      <c r="J27" s="9">
        <v>190</v>
      </c>
      <c r="K27" s="144">
        <f t="shared" si="0"/>
        <v>4750</v>
      </c>
      <c r="L27" s="10"/>
    </row>
    <row r="28" spans="1:12" ht="24" x14ac:dyDescent="0.55000000000000004">
      <c r="A28" s="19">
        <v>23</v>
      </c>
      <c r="B28" s="141" t="s">
        <v>1213</v>
      </c>
      <c r="C28" s="7" t="s">
        <v>235</v>
      </c>
      <c r="D28" s="59">
        <v>0</v>
      </c>
      <c r="E28" s="59">
        <v>0</v>
      </c>
      <c r="F28" s="59">
        <v>11</v>
      </c>
      <c r="G28" s="19">
        <v>20</v>
      </c>
      <c r="H28" s="19">
        <v>2</v>
      </c>
      <c r="I28" s="84">
        <f t="shared" si="1"/>
        <v>18</v>
      </c>
      <c r="J28" s="9">
        <v>700</v>
      </c>
      <c r="K28" s="144">
        <f t="shared" si="0"/>
        <v>12600</v>
      </c>
      <c r="L28" s="10"/>
    </row>
    <row r="29" spans="1:12" ht="24" x14ac:dyDescent="0.55000000000000004">
      <c r="A29" s="19">
        <v>24</v>
      </c>
      <c r="B29" s="141" t="s">
        <v>1214</v>
      </c>
      <c r="C29" s="7" t="s">
        <v>235</v>
      </c>
      <c r="D29" s="59">
        <v>0</v>
      </c>
      <c r="E29" s="59">
        <v>0</v>
      </c>
      <c r="F29" s="59">
        <v>5</v>
      </c>
      <c r="G29" s="19">
        <v>36</v>
      </c>
      <c r="H29" s="19">
        <v>0</v>
      </c>
      <c r="I29" s="84">
        <f t="shared" si="1"/>
        <v>36</v>
      </c>
      <c r="J29" s="9">
        <v>950</v>
      </c>
      <c r="K29" s="144">
        <f t="shared" si="0"/>
        <v>34200</v>
      </c>
      <c r="L29" s="10"/>
    </row>
    <row r="30" spans="1:12" ht="24" x14ac:dyDescent="0.55000000000000004">
      <c r="A30" s="19">
        <v>25</v>
      </c>
      <c r="B30" s="141" t="s">
        <v>1215</v>
      </c>
      <c r="C30" s="7" t="s">
        <v>385</v>
      </c>
      <c r="D30" s="59">
        <v>0</v>
      </c>
      <c r="E30" s="59">
        <v>0</v>
      </c>
      <c r="F30" s="59">
        <v>3</v>
      </c>
      <c r="G30" s="19">
        <v>5</v>
      </c>
      <c r="H30" s="19">
        <v>0</v>
      </c>
      <c r="I30" s="84">
        <f t="shared" si="1"/>
        <v>5</v>
      </c>
      <c r="J30" s="9">
        <v>840</v>
      </c>
      <c r="K30" s="144">
        <f t="shared" si="0"/>
        <v>4200</v>
      </c>
      <c r="L30" s="10"/>
    </row>
    <row r="31" spans="1:12" ht="24" x14ac:dyDescent="0.55000000000000004">
      <c r="A31" s="19">
        <v>26</v>
      </c>
      <c r="B31" s="141" t="s">
        <v>1216</v>
      </c>
      <c r="C31" s="7" t="s">
        <v>385</v>
      </c>
      <c r="D31" s="59">
        <v>0</v>
      </c>
      <c r="E31" s="59">
        <v>0</v>
      </c>
      <c r="F31" s="59">
        <v>2</v>
      </c>
      <c r="G31" s="19">
        <v>5</v>
      </c>
      <c r="H31" s="19">
        <v>0</v>
      </c>
      <c r="I31" s="84">
        <f t="shared" si="1"/>
        <v>5</v>
      </c>
      <c r="J31" s="9">
        <v>580</v>
      </c>
      <c r="K31" s="144">
        <f t="shared" si="0"/>
        <v>2900</v>
      </c>
      <c r="L31" s="10"/>
    </row>
    <row r="32" spans="1:12" ht="24" x14ac:dyDescent="0.55000000000000004">
      <c r="A32" s="19">
        <v>27</v>
      </c>
      <c r="B32" s="141" t="s">
        <v>1217</v>
      </c>
      <c r="C32" s="7" t="s">
        <v>385</v>
      </c>
      <c r="D32" s="59">
        <v>0</v>
      </c>
      <c r="E32" s="59">
        <v>0</v>
      </c>
      <c r="F32" s="59">
        <v>0</v>
      </c>
      <c r="G32" s="19">
        <v>15</v>
      </c>
      <c r="H32" s="19">
        <v>0</v>
      </c>
      <c r="I32" s="84">
        <f t="shared" si="1"/>
        <v>15</v>
      </c>
      <c r="J32" s="9">
        <v>150</v>
      </c>
      <c r="K32" s="144">
        <f t="shared" si="0"/>
        <v>2250</v>
      </c>
      <c r="L32" s="10"/>
    </row>
    <row r="33" spans="1:12" ht="24" x14ac:dyDescent="0.55000000000000004">
      <c r="A33" s="19">
        <v>28</v>
      </c>
      <c r="B33" s="141" t="s">
        <v>1218</v>
      </c>
      <c r="C33" s="7" t="s">
        <v>235</v>
      </c>
      <c r="D33" s="59">
        <v>0</v>
      </c>
      <c r="E33" s="59">
        <v>0</v>
      </c>
      <c r="F33" s="59">
        <v>0</v>
      </c>
      <c r="G33" s="19">
        <v>30</v>
      </c>
      <c r="H33" s="19">
        <v>0</v>
      </c>
      <c r="I33" s="84">
        <f>G33-H33</f>
        <v>30</v>
      </c>
      <c r="J33" s="9">
        <v>700</v>
      </c>
      <c r="K33" s="144">
        <f t="shared" si="0"/>
        <v>21000</v>
      </c>
      <c r="L33" s="10"/>
    </row>
    <row r="34" spans="1:12" ht="24" x14ac:dyDescent="0.55000000000000004">
      <c r="A34" s="19">
        <v>29</v>
      </c>
      <c r="B34" s="141" t="s">
        <v>1219</v>
      </c>
      <c r="C34" s="7" t="s">
        <v>235</v>
      </c>
      <c r="D34" s="59">
        <v>0</v>
      </c>
      <c r="E34" s="59">
        <v>0</v>
      </c>
      <c r="F34" s="59">
        <v>0</v>
      </c>
      <c r="G34" s="19">
        <v>30</v>
      </c>
      <c r="H34" s="19">
        <v>0</v>
      </c>
      <c r="I34" s="84">
        <f>G34-H34</f>
        <v>30</v>
      </c>
      <c r="J34" s="9">
        <v>1000</v>
      </c>
      <c r="K34" s="144">
        <f t="shared" si="0"/>
        <v>30000</v>
      </c>
      <c r="L34" s="10"/>
    </row>
    <row r="35" spans="1:12" ht="24" x14ac:dyDescent="0.55000000000000004">
      <c r="A35" s="19">
        <v>30</v>
      </c>
      <c r="B35" s="141" t="s">
        <v>1220</v>
      </c>
      <c r="C35" s="7" t="s">
        <v>1221</v>
      </c>
      <c r="D35" s="59">
        <v>0</v>
      </c>
      <c r="E35" s="59">
        <v>0</v>
      </c>
      <c r="F35" s="59">
        <v>6</v>
      </c>
      <c r="G35" s="19">
        <v>30</v>
      </c>
      <c r="H35" s="19">
        <v>0</v>
      </c>
      <c r="I35" s="84">
        <f t="shared" si="1"/>
        <v>30</v>
      </c>
      <c r="J35" s="9">
        <v>850</v>
      </c>
      <c r="K35" s="144">
        <f t="shared" si="0"/>
        <v>25500</v>
      </c>
      <c r="L35" s="10"/>
    </row>
    <row r="36" spans="1:12" ht="24" x14ac:dyDescent="0.55000000000000004">
      <c r="A36" s="19">
        <v>31</v>
      </c>
      <c r="B36" s="141" t="s">
        <v>1222</v>
      </c>
      <c r="C36" s="7" t="s">
        <v>1221</v>
      </c>
      <c r="D36" s="59">
        <v>0</v>
      </c>
      <c r="E36" s="59">
        <v>0</v>
      </c>
      <c r="F36" s="59">
        <v>0</v>
      </c>
      <c r="G36" s="19">
        <v>30</v>
      </c>
      <c r="H36" s="19">
        <v>0</v>
      </c>
      <c r="I36" s="84">
        <f t="shared" si="1"/>
        <v>30</v>
      </c>
      <c r="J36" s="9">
        <v>1350</v>
      </c>
      <c r="K36" s="144">
        <f t="shared" si="0"/>
        <v>40500</v>
      </c>
      <c r="L36" s="10"/>
    </row>
    <row r="37" spans="1:12" ht="24" x14ac:dyDescent="0.55000000000000004">
      <c r="A37" s="19">
        <v>32</v>
      </c>
      <c r="B37" s="141" t="s">
        <v>1223</v>
      </c>
      <c r="C37" s="7" t="s">
        <v>1221</v>
      </c>
      <c r="D37" s="59">
        <v>0</v>
      </c>
      <c r="E37" s="59">
        <v>0</v>
      </c>
      <c r="F37" s="59">
        <v>50</v>
      </c>
      <c r="G37" s="19">
        <v>50</v>
      </c>
      <c r="H37" s="19">
        <v>0</v>
      </c>
      <c r="I37" s="84">
        <v>50</v>
      </c>
      <c r="J37" s="9">
        <v>25</v>
      </c>
      <c r="K37" s="144">
        <f t="shared" si="0"/>
        <v>1250</v>
      </c>
      <c r="L37" s="10"/>
    </row>
    <row r="38" spans="1:12" ht="24" x14ac:dyDescent="0.55000000000000004">
      <c r="A38" s="19">
        <v>33</v>
      </c>
      <c r="B38" s="141" t="s">
        <v>1224</v>
      </c>
      <c r="C38" s="7" t="s">
        <v>518</v>
      </c>
      <c r="D38" s="59">
        <v>0</v>
      </c>
      <c r="E38" s="59">
        <v>0</v>
      </c>
      <c r="F38" s="59">
        <v>1</v>
      </c>
      <c r="G38" s="19">
        <v>5</v>
      </c>
      <c r="H38" s="19">
        <v>0</v>
      </c>
      <c r="I38" s="84">
        <v>5</v>
      </c>
      <c r="J38" s="9">
        <v>350</v>
      </c>
      <c r="K38" s="144">
        <f t="shared" si="0"/>
        <v>1750</v>
      </c>
      <c r="L38" s="10"/>
    </row>
    <row r="39" spans="1:12" ht="24" x14ac:dyDescent="0.55000000000000004">
      <c r="A39" s="19">
        <v>34</v>
      </c>
      <c r="B39" s="141" t="s">
        <v>1225</v>
      </c>
      <c r="C39" s="7" t="s">
        <v>1226</v>
      </c>
      <c r="D39" s="59">
        <v>0</v>
      </c>
      <c r="E39" s="59">
        <v>0</v>
      </c>
      <c r="F39" s="59">
        <v>0</v>
      </c>
      <c r="G39" s="19">
        <v>40</v>
      </c>
      <c r="H39" s="19">
        <v>0</v>
      </c>
      <c r="I39" s="84">
        <f t="shared" si="1"/>
        <v>40</v>
      </c>
      <c r="J39" s="9">
        <v>800</v>
      </c>
      <c r="K39" s="144">
        <f t="shared" si="0"/>
        <v>32000</v>
      </c>
      <c r="L39" s="10"/>
    </row>
    <row r="40" spans="1:12" ht="24" x14ac:dyDescent="0.55000000000000004">
      <c r="A40" s="4"/>
      <c r="B40" s="4"/>
      <c r="C40" s="4"/>
      <c r="D40" s="4"/>
      <c r="E40" s="4"/>
      <c r="F40" s="4"/>
      <c r="G40" s="4"/>
      <c r="H40" s="4"/>
      <c r="I40" s="4"/>
      <c r="J40" s="4">
        <f>COUNT(I6:I39)</f>
        <v>34</v>
      </c>
      <c r="K40" s="147">
        <f>SUM(K6:K39)</f>
        <v>481370</v>
      </c>
    </row>
  </sheetData>
  <mergeCells count="13">
    <mergeCell ref="A4:A5"/>
    <mergeCell ref="B4:B5"/>
    <mergeCell ref="C4:C5"/>
    <mergeCell ref="D4:F4"/>
    <mergeCell ref="G4:G5"/>
    <mergeCell ref="J4:J5"/>
    <mergeCell ref="L4:L5"/>
    <mergeCell ref="C1:K1"/>
    <mergeCell ref="C2:K2"/>
    <mergeCell ref="C3:K3"/>
    <mergeCell ref="H4:H5"/>
    <mergeCell ref="I4:I5"/>
    <mergeCell ref="K4:K5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36"/>
  <sheetViews>
    <sheetView topLeftCell="A130" workbookViewId="0">
      <selection activeCell="B135" sqref="B135"/>
    </sheetView>
  </sheetViews>
  <sheetFormatPr defaultColWidth="9" defaultRowHeight="24" x14ac:dyDescent="0.55000000000000004"/>
  <cols>
    <col min="1" max="1" width="4.875" style="34" bestFit="1" customWidth="1"/>
    <col min="2" max="2" width="35.25" style="34" customWidth="1"/>
    <col min="3" max="3" width="8.875" style="34" bestFit="1" customWidth="1"/>
    <col min="4" max="5" width="7.375" style="34" customWidth="1"/>
    <col min="6" max="9" width="9" style="34"/>
    <col min="10" max="10" width="25" style="34" bestFit="1" customWidth="1"/>
    <col min="11" max="11" width="24.375" style="34" bestFit="1" customWidth="1"/>
    <col min="12" max="12" width="14.125" style="34" customWidth="1"/>
    <col min="13" max="16384" width="9" style="34"/>
  </cols>
  <sheetData>
    <row r="1" spans="1:12" x14ac:dyDescent="0.55000000000000004">
      <c r="A1" s="16"/>
      <c r="B1" s="17"/>
      <c r="C1" s="209" t="s">
        <v>12</v>
      </c>
      <c r="D1" s="209"/>
      <c r="E1" s="209"/>
      <c r="F1" s="209"/>
      <c r="G1" s="209"/>
      <c r="H1" s="209"/>
      <c r="I1" s="209"/>
      <c r="J1" s="209"/>
      <c r="K1" s="209"/>
    </row>
    <row r="2" spans="1:12" x14ac:dyDescent="0.55000000000000004">
      <c r="A2" s="16"/>
      <c r="B2" s="17"/>
      <c r="C2" s="209" t="s">
        <v>1190</v>
      </c>
      <c r="D2" s="209"/>
      <c r="E2" s="209"/>
      <c r="F2" s="209"/>
      <c r="G2" s="209"/>
      <c r="H2" s="209"/>
      <c r="I2" s="209"/>
      <c r="J2" s="209"/>
      <c r="K2" s="209"/>
    </row>
    <row r="3" spans="1:12" x14ac:dyDescent="0.55000000000000004">
      <c r="A3" s="18"/>
      <c r="B3" s="17"/>
      <c r="C3" s="210" t="s">
        <v>34</v>
      </c>
      <c r="D3" s="210"/>
      <c r="E3" s="210"/>
      <c r="F3" s="210"/>
      <c r="G3" s="210"/>
      <c r="H3" s="210"/>
      <c r="I3" s="210"/>
      <c r="J3" s="210"/>
      <c r="K3" s="210"/>
    </row>
    <row r="4" spans="1:12" ht="21" customHeight="1" x14ac:dyDescent="0.55000000000000004">
      <c r="A4" s="202" t="s">
        <v>0</v>
      </c>
      <c r="B4" s="203" t="s">
        <v>9</v>
      </c>
      <c r="C4" s="203" t="s">
        <v>1</v>
      </c>
      <c r="D4" s="202" t="s">
        <v>2</v>
      </c>
      <c r="E4" s="202"/>
      <c r="F4" s="202"/>
      <c r="G4" s="205" t="s">
        <v>35</v>
      </c>
      <c r="H4" s="205" t="s">
        <v>3</v>
      </c>
      <c r="I4" s="205" t="s">
        <v>37</v>
      </c>
      <c r="J4" s="211" t="s">
        <v>4</v>
      </c>
      <c r="K4" s="205" t="s">
        <v>36</v>
      </c>
      <c r="L4" s="207" t="s">
        <v>10</v>
      </c>
    </row>
    <row r="5" spans="1:12" x14ac:dyDescent="0.55000000000000004">
      <c r="A5" s="202"/>
      <c r="B5" s="204"/>
      <c r="C5" s="204"/>
      <c r="D5" s="168" t="s">
        <v>6</v>
      </c>
      <c r="E5" s="168" t="s">
        <v>7</v>
      </c>
      <c r="F5" s="168" t="s">
        <v>33</v>
      </c>
      <c r="G5" s="206"/>
      <c r="H5" s="206"/>
      <c r="I5" s="206"/>
      <c r="J5" s="211"/>
      <c r="K5" s="206"/>
      <c r="L5" s="208"/>
    </row>
    <row r="6" spans="1:12" x14ac:dyDescent="0.55000000000000004">
      <c r="A6" s="19">
        <v>1</v>
      </c>
      <c r="B6" s="139" t="s">
        <v>1388</v>
      </c>
      <c r="C6" s="7" t="s">
        <v>607</v>
      </c>
      <c r="D6" s="6">
        <v>168</v>
      </c>
      <c r="E6" s="6">
        <v>210</v>
      </c>
      <c r="F6" s="6">
        <v>258</v>
      </c>
      <c r="G6" s="38">
        <v>672</v>
      </c>
      <c r="H6" s="38">
        <v>72</v>
      </c>
      <c r="I6" s="6">
        <f>G6-H6</f>
        <v>600</v>
      </c>
      <c r="J6" s="52">
        <v>100</v>
      </c>
      <c r="K6" s="41">
        <f>I6*J6</f>
        <v>60000</v>
      </c>
      <c r="L6" s="139"/>
    </row>
    <row r="7" spans="1:12" x14ac:dyDescent="0.55000000000000004">
      <c r="A7" s="19">
        <v>2</v>
      </c>
      <c r="B7" s="139" t="s">
        <v>1389</v>
      </c>
      <c r="C7" s="7" t="s">
        <v>290</v>
      </c>
      <c r="D7" s="6">
        <v>1107</v>
      </c>
      <c r="E7" s="6">
        <v>1299</v>
      </c>
      <c r="F7" s="6">
        <v>1379</v>
      </c>
      <c r="G7" s="38">
        <v>2431</v>
      </c>
      <c r="H7" s="38">
        <v>31</v>
      </c>
      <c r="I7" s="6">
        <f t="shared" ref="I7:I70" si="0">G7-H7</f>
        <v>2400</v>
      </c>
      <c r="J7" s="52">
        <v>70</v>
      </c>
      <c r="K7" s="41">
        <f t="shared" ref="K7:K70" si="1">I7*J7</f>
        <v>168000</v>
      </c>
      <c r="L7" s="139"/>
    </row>
    <row r="8" spans="1:12" x14ac:dyDescent="0.55000000000000004">
      <c r="A8" s="19">
        <v>3</v>
      </c>
      <c r="B8" s="139" t="s">
        <v>1390</v>
      </c>
      <c r="C8" s="169" t="s">
        <v>290</v>
      </c>
      <c r="D8" s="20">
        <v>330</v>
      </c>
      <c r="E8" s="20">
        <v>336</v>
      </c>
      <c r="F8" s="20">
        <v>335</v>
      </c>
      <c r="G8" s="39">
        <v>1633</v>
      </c>
      <c r="H8" s="39">
        <v>97</v>
      </c>
      <c r="I8" s="6">
        <f t="shared" si="0"/>
        <v>1536</v>
      </c>
      <c r="J8" s="157">
        <v>5</v>
      </c>
      <c r="K8" s="45">
        <f>I8*J8</f>
        <v>7680</v>
      </c>
      <c r="L8" s="139"/>
    </row>
    <row r="9" spans="1:12" x14ac:dyDescent="0.55000000000000004">
      <c r="A9" s="19">
        <v>4</v>
      </c>
      <c r="B9" s="139" t="s">
        <v>1391</v>
      </c>
      <c r="C9" s="169" t="s">
        <v>1331</v>
      </c>
      <c r="D9" s="20">
        <v>81</v>
      </c>
      <c r="E9" s="20">
        <v>72</v>
      </c>
      <c r="F9" s="20">
        <v>70</v>
      </c>
      <c r="G9" s="39">
        <v>120</v>
      </c>
      <c r="H9" s="39">
        <v>0</v>
      </c>
      <c r="I9" s="6">
        <f t="shared" si="0"/>
        <v>120</v>
      </c>
      <c r="J9" s="157">
        <v>500</v>
      </c>
      <c r="K9" s="45">
        <f t="shared" si="1"/>
        <v>60000</v>
      </c>
      <c r="L9" s="139"/>
    </row>
    <row r="10" spans="1:12" x14ac:dyDescent="0.55000000000000004">
      <c r="A10" s="19">
        <v>5</v>
      </c>
      <c r="B10" s="139" t="s">
        <v>1392</v>
      </c>
      <c r="C10" s="169" t="s">
        <v>293</v>
      </c>
      <c r="D10" s="20">
        <v>3</v>
      </c>
      <c r="E10" s="20">
        <v>0</v>
      </c>
      <c r="F10" s="20">
        <v>4</v>
      </c>
      <c r="G10" s="39">
        <v>56</v>
      </c>
      <c r="H10" s="39">
        <v>6</v>
      </c>
      <c r="I10" s="6">
        <f t="shared" si="0"/>
        <v>50</v>
      </c>
      <c r="J10" s="157">
        <v>35</v>
      </c>
      <c r="K10" s="45">
        <f t="shared" si="1"/>
        <v>1750</v>
      </c>
      <c r="L10" s="139"/>
    </row>
    <row r="11" spans="1:12" x14ac:dyDescent="0.55000000000000004">
      <c r="A11" s="19">
        <v>6</v>
      </c>
      <c r="B11" s="139" t="s">
        <v>1393</v>
      </c>
      <c r="C11" s="169" t="s">
        <v>290</v>
      </c>
      <c r="D11" s="20">
        <v>96</v>
      </c>
      <c r="E11" s="20">
        <v>83</v>
      </c>
      <c r="F11" s="20">
        <v>110</v>
      </c>
      <c r="G11" s="39">
        <v>185</v>
      </c>
      <c r="H11" s="39">
        <v>35</v>
      </c>
      <c r="I11" s="6">
        <f t="shared" si="0"/>
        <v>150</v>
      </c>
      <c r="J11" s="157">
        <v>35</v>
      </c>
      <c r="K11" s="45">
        <f t="shared" si="1"/>
        <v>5250</v>
      </c>
      <c r="L11" s="139"/>
    </row>
    <row r="12" spans="1:12" x14ac:dyDescent="0.55000000000000004">
      <c r="A12" s="19">
        <v>7</v>
      </c>
      <c r="B12" s="170" t="s">
        <v>1394</v>
      </c>
      <c r="C12" s="169" t="s">
        <v>293</v>
      </c>
      <c r="D12" s="20">
        <v>10</v>
      </c>
      <c r="E12" s="20">
        <v>0</v>
      </c>
      <c r="F12" s="20">
        <v>0</v>
      </c>
      <c r="G12" s="39">
        <v>10</v>
      </c>
      <c r="H12" s="39">
        <v>0</v>
      </c>
      <c r="I12" s="6">
        <f t="shared" si="0"/>
        <v>10</v>
      </c>
      <c r="J12" s="157">
        <v>200</v>
      </c>
      <c r="K12" s="45">
        <f t="shared" si="1"/>
        <v>2000</v>
      </c>
      <c r="L12" s="139"/>
    </row>
    <row r="13" spans="1:12" x14ac:dyDescent="0.55000000000000004">
      <c r="A13" s="19">
        <v>8</v>
      </c>
      <c r="B13" s="139" t="s">
        <v>1395</v>
      </c>
      <c r="C13" s="169" t="s">
        <v>293</v>
      </c>
      <c r="D13" s="20">
        <v>2</v>
      </c>
      <c r="E13" s="20">
        <v>0</v>
      </c>
      <c r="F13" s="20">
        <v>0</v>
      </c>
      <c r="G13" s="39">
        <v>100</v>
      </c>
      <c r="H13" s="39">
        <v>0</v>
      </c>
      <c r="I13" s="6">
        <f t="shared" si="0"/>
        <v>100</v>
      </c>
      <c r="J13" s="157">
        <v>200</v>
      </c>
      <c r="K13" s="45">
        <f t="shared" si="1"/>
        <v>20000</v>
      </c>
      <c r="L13" s="139"/>
    </row>
    <row r="14" spans="1:12" x14ac:dyDescent="0.55000000000000004">
      <c r="A14" s="19">
        <v>9</v>
      </c>
      <c r="B14" s="139" t="s">
        <v>1396</v>
      </c>
      <c r="C14" s="169" t="s">
        <v>394</v>
      </c>
      <c r="D14" s="20">
        <v>216</v>
      </c>
      <c r="E14" s="20">
        <v>180</v>
      </c>
      <c r="F14" s="20">
        <v>168</v>
      </c>
      <c r="G14" s="39">
        <v>384</v>
      </c>
      <c r="H14" s="39">
        <v>72</v>
      </c>
      <c r="I14" s="6">
        <f t="shared" si="0"/>
        <v>312</v>
      </c>
      <c r="J14" s="157">
        <v>30</v>
      </c>
      <c r="K14" s="45">
        <f t="shared" si="1"/>
        <v>9360</v>
      </c>
      <c r="L14" s="139"/>
    </row>
    <row r="15" spans="1:12" x14ac:dyDescent="0.55000000000000004">
      <c r="A15" s="19">
        <v>10</v>
      </c>
      <c r="B15" s="139" t="s">
        <v>1397</v>
      </c>
      <c r="C15" s="169" t="s">
        <v>299</v>
      </c>
      <c r="D15" s="20">
        <v>3</v>
      </c>
      <c r="E15" s="20">
        <v>5</v>
      </c>
      <c r="F15" s="20">
        <v>7</v>
      </c>
      <c r="G15" s="39">
        <v>24</v>
      </c>
      <c r="H15" s="39">
        <v>4</v>
      </c>
      <c r="I15" s="6">
        <f t="shared" si="0"/>
        <v>20</v>
      </c>
      <c r="J15" s="157">
        <v>150</v>
      </c>
      <c r="K15" s="45">
        <f t="shared" si="1"/>
        <v>3000</v>
      </c>
      <c r="L15" s="139"/>
    </row>
    <row r="16" spans="1:12" x14ac:dyDescent="0.55000000000000004">
      <c r="A16" s="19">
        <v>11</v>
      </c>
      <c r="B16" s="170" t="s">
        <v>1398</v>
      </c>
      <c r="C16" s="169" t="s">
        <v>388</v>
      </c>
      <c r="D16" s="20">
        <v>176</v>
      </c>
      <c r="E16" s="20">
        <v>174</v>
      </c>
      <c r="F16" s="20">
        <v>184</v>
      </c>
      <c r="G16" s="39">
        <v>347</v>
      </c>
      <c r="H16" s="39">
        <v>47</v>
      </c>
      <c r="I16" s="6">
        <f t="shared" si="0"/>
        <v>300</v>
      </c>
      <c r="J16" s="157">
        <v>160</v>
      </c>
      <c r="K16" s="45">
        <f t="shared" si="1"/>
        <v>48000</v>
      </c>
      <c r="L16" s="139"/>
    </row>
    <row r="17" spans="1:12" x14ac:dyDescent="0.55000000000000004">
      <c r="A17" s="19">
        <v>12</v>
      </c>
      <c r="B17" s="139" t="s">
        <v>1399</v>
      </c>
      <c r="C17" s="169" t="s">
        <v>385</v>
      </c>
      <c r="D17" s="20">
        <v>188</v>
      </c>
      <c r="E17" s="20">
        <v>237</v>
      </c>
      <c r="F17" s="20">
        <v>249</v>
      </c>
      <c r="G17" s="39">
        <v>655</v>
      </c>
      <c r="H17" s="39">
        <v>55</v>
      </c>
      <c r="I17" s="6">
        <f t="shared" si="0"/>
        <v>600</v>
      </c>
      <c r="J17" s="157">
        <v>35</v>
      </c>
      <c r="K17" s="45">
        <f t="shared" si="1"/>
        <v>21000</v>
      </c>
      <c r="L17" s="139"/>
    </row>
    <row r="18" spans="1:12" x14ac:dyDescent="0.55000000000000004">
      <c r="A18" s="19">
        <v>13</v>
      </c>
      <c r="B18" s="139" t="s">
        <v>1400</v>
      </c>
      <c r="C18" s="169" t="s">
        <v>385</v>
      </c>
      <c r="D18" s="20">
        <v>144</v>
      </c>
      <c r="E18" s="20">
        <v>175</v>
      </c>
      <c r="F18" s="20">
        <v>179</v>
      </c>
      <c r="G18" s="39">
        <v>665</v>
      </c>
      <c r="H18" s="39">
        <v>65</v>
      </c>
      <c r="I18" s="6">
        <f t="shared" si="0"/>
        <v>600</v>
      </c>
      <c r="J18" s="157">
        <v>70</v>
      </c>
      <c r="K18" s="45">
        <f t="shared" si="1"/>
        <v>42000</v>
      </c>
      <c r="L18" s="139"/>
    </row>
    <row r="19" spans="1:12" x14ac:dyDescent="0.55000000000000004">
      <c r="A19" s="19">
        <v>14</v>
      </c>
      <c r="B19" s="171" t="s">
        <v>1401</v>
      </c>
      <c r="C19" s="169" t="s">
        <v>388</v>
      </c>
      <c r="D19" s="20">
        <v>2</v>
      </c>
      <c r="E19" s="20">
        <v>6</v>
      </c>
      <c r="F19" s="20">
        <v>10</v>
      </c>
      <c r="G19" s="39">
        <v>41</v>
      </c>
      <c r="H19" s="39">
        <v>11</v>
      </c>
      <c r="I19" s="6">
        <f t="shared" si="0"/>
        <v>30</v>
      </c>
      <c r="J19" s="157">
        <v>250</v>
      </c>
      <c r="K19" s="45">
        <f t="shared" si="1"/>
        <v>7500</v>
      </c>
      <c r="L19" s="139"/>
    </row>
    <row r="20" spans="1:12" x14ac:dyDescent="0.55000000000000004">
      <c r="A20" s="19">
        <v>15</v>
      </c>
      <c r="B20" s="139" t="s">
        <v>1402</v>
      </c>
      <c r="C20" s="169" t="s">
        <v>299</v>
      </c>
      <c r="D20" s="20">
        <v>14</v>
      </c>
      <c r="E20" s="20">
        <v>7</v>
      </c>
      <c r="F20" s="20">
        <v>14</v>
      </c>
      <c r="G20" s="39">
        <v>70</v>
      </c>
      <c r="H20" s="39">
        <v>22</v>
      </c>
      <c r="I20" s="6">
        <f t="shared" si="0"/>
        <v>48</v>
      </c>
      <c r="J20" s="157">
        <v>120</v>
      </c>
      <c r="K20" s="45">
        <f t="shared" si="1"/>
        <v>5760</v>
      </c>
      <c r="L20" s="139"/>
    </row>
    <row r="21" spans="1:12" x14ac:dyDescent="0.55000000000000004">
      <c r="A21" s="19">
        <v>16</v>
      </c>
      <c r="B21" s="139" t="s">
        <v>1403</v>
      </c>
      <c r="C21" s="169" t="s">
        <v>256</v>
      </c>
      <c r="D21" s="20">
        <v>49</v>
      </c>
      <c r="E21" s="20">
        <v>73</v>
      </c>
      <c r="F21" s="20">
        <v>58</v>
      </c>
      <c r="G21" s="39">
        <v>111</v>
      </c>
      <c r="H21" s="39">
        <v>15</v>
      </c>
      <c r="I21" s="6">
        <f t="shared" si="0"/>
        <v>96</v>
      </c>
      <c r="J21" s="157">
        <v>33</v>
      </c>
      <c r="K21" s="45">
        <f t="shared" si="1"/>
        <v>3168</v>
      </c>
      <c r="L21" s="139"/>
    </row>
    <row r="22" spans="1:12" x14ac:dyDescent="0.55000000000000004">
      <c r="A22" s="19">
        <v>17</v>
      </c>
      <c r="B22" s="139" t="s">
        <v>1404</v>
      </c>
      <c r="C22" s="169" t="s">
        <v>242</v>
      </c>
      <c r="D22" s="20">
        <v>31</v>
      </c>
      <c r="E22" s="20">
        <v>19</v>
      </c>
      <c r="F22" s="20">
        <v>20</v>
      </c>
      <c r="G22" s="39">
        <v>67</v>
      </c>
      <c r="H22" s="39">
        <v>7</v>
      </c>
      <c r="I22" s="6">
        <f t="shared" si="0"/>
        <v>60</v>
      </c>
      <c r="J22" s="157">
        <v>110</v>
      </c>
      <c r="K22" s="45">
        <f t="shared" si="1"/>
        <v>6600</v>
      </c>
      <c r="L22" s="139"/>
    </row>
    <row r="23" spans="1:12" x14ac:dyDescent="0.55000000000000004">
      <c r="A23" s="19">
        <v>18</v>
      </c>
      <c r="B23" s="139" t="s">
        <v>1405</v>
      </c>
      <c r="C23" s="169" t="s">
        <v>1328</v>
      </c>
      <c r="D23" s="20">
        <v>5</v>
      </c>
      <c r="E23" s="20">
        <v>15</v>
      </c>
      <c r="F23" s="20">
        <v>17</v>
      </c>
      <c r="G23" s="39">
        <v>53</v>
      </c>
      <c r="H23" s="39">
        <v>3</v>
      </c>
      <c r="I23" s="6">
        <f t="shared" si="0"/>
        <v>50</v>
      </c>
      <c r="J23" s="157">
        <v>220</v>
      </c>
      <c r="K23" s="45">
        <f t="shared" si="1"/>
        <v>11000</v>
      </c>
      <c r="L23" s="139"/>
    </row>
    <row r="24" spans="1:12" x14ac:dyDescent="0.55000000000000004">
      <c r="A24" s="19">
        <v>19</v>
      </c>
      <c r="B24" s="139" t="s">
        <v>1406</v>
      </c>
      <c r="C24" s="169" t="s">
        <v>1328</v>
      </c>
      <c r="D24" s="20">
        <v>68</v>
      </c>
      <c r="E24" s="20">
        <v>48</v>
      </c>
      <c r="F24" s="20">
        <v>30</v>
      </c>
      <c r="G24" s="39">
        <v>90</v>
      </c>
      <c r="H24" s="39">
        <v>10</v>
      </c>
      <c r="I24" s="6">
        <f t="shared" si="0"/>
        <v>80</v>
      </c>
      <c r="J24" s="157">
        <v>55</v>
      </c>
      <c r="K24" s="45">
        <f t="shared" si="1"/>
        <v>4400</v>
      </c>
      <c r="L24" s="139"/>
    </row>
    <row r="25" spans="1:12" x14ac:dyDescent="0.55000000000000004">
      <c r="A25" s="19">
        <v>20</v>
      </c>
      <c r="B25" s="139" t="s">
        <v>1407</v>
      </c>
      <c r="C25" s="169" t="s">
        <v>242</v>
      </c>
      <c r="D25" s="20">
        <v>1376</v>
      </c>
      <c r="E25" s="20">
        <v>1491</v>
      </c>
      <c r="F25" s="20">
        <v>1056</v>
      </c>
      <c r="G25" s="39">
        <v>2237</v>
      </c>
      <c r="H25" s="39">
        <v>237</v>
      </c>
      <c r="I25" s="6">
        <f t="shared" si="0"/>
        <v>2000</v>
      </c>
      <c r="J25" s="157">
        <v>15</v>
      </c>
      <c r="K25" s="45">
        <f t="shared" si="1"/>
        <v>30000</v>
      </c>
      <c r="L25" s="139"/>
    </row>
    <row r="26" spans="1:12" x14ac:dyDescent="0.55000000000000004">
      <c r="A26" s="19">
        <v>21</v>
      </c>
      <c r="B26" s="139" t="s">
        <v>1408</v>
      </c>
      <c r="C26" s="169" t="s">
        <v>1221</v>
      </c>
      <c r="D26" s="20">
        <v>160</v>
      </c>
      <c r="E26" s="20">
        <v>172</v>
      </c>
      <c r="F26" s="20">
        <v>149</v>
      </c>
      <c r="G26" s="39">
        <v>224</v>
      </c>
      <c r="H26" s="39">
        <v>24</v>
      </c>
      <c r="I26" s="6">
        <f t="shared" si="0"/>
        <v>200</v>
      </c>
      <c r="J26" s="157">
        <v>20</v>
      </c>
      <c r="K26" s="45">
        <f t="shared" si="1"/>
        <v>4000</v>
      </c>
      <c r="L26" s="139"/>
    </row>
    <row r="27" spans="1:12" x14ac:dyDescent="0.55000000000000004">
      <c r="A27" s="19">
        <v>22</v>
      </c>
      <c r="B27" s="139" t="s">
        <v>1409</v>
      </c>
      <c r="C27" s="169" t="s">
        <v>385</v>
      </c>
      <c r="D27" s="20">
        <v>229</v>
      </c>
      <c r="E27" s="20">
        <v>279</v>
      </c>
      <c r="F27" s="20">
        <v>221</v>
      </c>
      <c r="G27" s="39">
        <v>512</v>
      </c>
      <c r="H27" s="39">
        <v>32</v>
      </c>
      <c r="I27" s="6">
        <f t="shared" si="0"/>
        <v>480</v>
      </c>
      <c r="J27" s="157">
        <v>145</v>
      </c>
      <c r="K27" s="45">
        <f t="shared" si="1"/>
        <v>69600</v>
      </c>
      <c r="L27" s="139"/>
    </row>
    <row r="28" spans="1:12" x14ac:dyDescent="0.55000000000000004">
      <c r="A28" s="19">
        <v>23</v>
      </c>
      <c r="B28" s="139" t="s">
        <v>1410</v>
      </c>
      <c r="C28" s="169" t="s">
        <v>488</v>
      </c>
      <c r="D28" s="20">
        <v>36</v>
      </c>
      <c r="E28" s="20">
        <v>33</v>
      </c>
      <c r="F28" s="20">
        <v>105</v>
      </c>
      <c r="G28" s="39">
        <v>238</v>
      </c>
      <c r="H28" s="39">
        <v>58</v>
      </c>
      <c r="I28" s="6">
        <f t="shared" si="0"/>
        <v>180</v>
      </c>
      <c r="J28" s="157">
        <v>45</v>
      </c>
      <c r="K28" s="45">
        <f t="shared" si="1"/>
        <v>8100</v>
      </c>
      <c r="L28" s="139"/>
    </row>
    <row r="29" spans="1:12" x14ac:dyDescent="0.55000000000000004">
      <c r="A29" s="19">
        <v>24</v>
      </c>
      <c r="B29" s="142" t="s">
        <v>1411</v>
      </c>
      <c r="C29" s="169" t="s">
        <v>1376</v>
      </c>
      <c r="D29" s="20">
        <v>146</v>
      </c>
      <c r="E29" s="20">
        <v>172</v>
      </c>
      <c r="F29" s="20">
        <v>147</v>
      </c>
      <c r="G29" s="39">
        <v>681</v>
      </c>
      <c r="H29" s="39">
        <v>81</v>
      </c>
      <c r="I29" s="6">
        <f t="shared" si="0"/>
        <v>600</v>
      </c>
      <c r="J29" s="157">
        <v>72</v>
      </c>
      <c r="K29" s="45">
        <f t="shared" si="1"/>
        <v>43200</v>
      </c>
      <c r="L29" s="139"/>
    </row>
    <row r="30" spans="1:12" x14ac:dyDescent="0.55000000000000004">
      <c r="A30" s="19">
        <v>25</v>
      </c>
      <c r="B30" s="139" t="s">
        <v>1412</v>
      </c>
      <c r="C30" s="169" t="s">
        <v>1376</v>
      </c>
      <c r="D30" s="20">
        <v>1203</v>
      </c>
      <c r="E30" s="20">
        <v>1080</v>
      </c>
      <c r="F30" s="20">
        <v>1223</v>
      </c>
      <c r="G30" s="39">
        <v>1711</v>
      </c>
      <c r="H30" s="39">
        <v>111</v>
      </c>
      <c r="I30" s="6">
        <f t="shared" si="0"/>
        <v>1600</v>
      </c>
      <c r="J30" s="157">
        <v>48</v>
      </c>
      <c r="K30" s="45">
        <f t="shared" si="1"/>
        <v>76800</v>
      </c>
      <c r="L30" s="139"/>
    </row>
    <row r="31" spans="1:12" x14ac:dyDescent="0.55000000000000004">
      <c r="A31" s="19">
        <v>26</v>
      </c>
      <c r="B31" s="139" t="s">
        <v>1413</v>
      </c>
      <c r="C31" s="169" t="s">
        <v>1376</v>
      </c>
      <c r="D31" s="20">
        <v>1132</v>
      </c>
      <c r="E31" s="20">
        <v>1090</v>
      </c>
      <c r="F31" s="20">
        <v>1113</v>
      </c>
      <c r="G31" s="39">
        <v>1718</v>
      </c>
      <c r="H31" s="39">
        <v>118</v>
      </c>
      <c r="I31" s="6">
        <f t="shared" si="0"/>
        <v>1600</v>
      </c>
      <c r="J31" s="157">
        <v>48</v>
      </c>
      <c r="K31" s="45">
        <f t="shared" si="1"/>
        <v>76800</v>
      </c>
      <c r="L31" s="139"/>
    </row>
    <row r="32" spans="1:12" x14ac:dyDescent="0.55000000000000004">
      <c r="A32" s="19">
        <v>27</v>
      </c>
      <c r="B32" s="139" t="s">
        <v>1414</v>
      </c>
      <c r="C32" s="169" t="s">
        <v>1376</v>
      </c>
      <c r="D32" s="20">
        <v>632</v>
      </c>
      <c r="E32" s="20">
        <v>675</v>
      </c>
      <c r="F32" s="20">
        <v>550</v>
      </c>
      <c r="G32" s="39">
        <v>1508</v>
      </c>
      <c r="H32" s="39">
        <v>8</v>
      </c>
      <c r="I32" s="6">
        <f t="shared" si="0"/>
        <v>1500</v>
      </c>
      <c r="J32" s="157">
        <v>48</v>
      </c>
      <c r="K32" s="45">
        <f t="shared" si="1"/>
        <v>72000</v>
      </c>
      <c r="L32" s="139"/>
    </row>
    <row r="33" spans="1:12" x14ac:dyDescent="0.55000000000000004">
      <c r="A33" s="19">
        <v>28</v>
      </c>
      <c r="B33" s="139" t="s">
        <v>1415</v>
      </c>
      <c r="C33" s="169" t="s">
        <v>1376</v>
      </c>
      <c r="D33" s="20">
        <v>570</v>
      </c>
      <c r="E33" s="20">
        <v>621</v>
      </c>
      <c r="F33" s="20">
        <v>411</v>
      </c>
      <c r="G33" s="39">
        <v>1002</v>
      </c>
      <c r="H33" s="39">
        <v>2</v>
      </c>
      <c r="I33" s="6">
        <f t="shared" si="0"/>
        <v>1000</v>
      </c>
      <c r="J33" s="157">
        <v>72</v>
      </c>
      <c r="K33" s="45">
        <f t="shared" si="1"/>
        <v>72000</v>
      </c>
      <c r="L33" s="139"/>
    </row>
    <row r="34" spans="1:12" x14ac:dyDescent="0.55000000000000004">
      <c r="A34" s="19">
        <v>29</v>
      </c>
      <c r="B34" s="171" t="s">
        <v>1416</v>
      </c>
      <c r="C34" s="169" t="s">
        <v>1376</v>
      </c>
      <c r="D34" s="20">
        <v>542</v>
      </c>
      <c r="E34" s="20">
        <v>666</v>
      </c>
      <c r="F34" s="20">
        <v>301</v>
      </c>
      <c r="G34" s="39">
        <v>1133</v>
      </c>
      <c r="H34" s="39">
        <v>133</v>
      </c>
      <c r="I34" s="6">
        <f t="shared" si="0"/>
        <v>1000</v>
      </c>
      <c r="J34" s="157">
        <v>72</v>
      </c>
      <c r="K34" s="45">
        <f t="shared" si="1"/>
        <v>72000</v>
      </c>
      <c r="L34" s="139"/>
    </row>
    <row r="35" spans="1:12" x14ac:dyDescent="0.55000000000000004">
      <c r="A35" s="19">
        <v>30</v>
      </c>
      <c r="B35" s="139" t="s">
        <v>1417</v>
      </c>
      <c r="C35" s="169" t="s">
        <v>293</v>
      </c>
      <c r="D35" s="20">
        <v>2</v>
      </c>
      <c r="E35" s="20">
        <v>0</v>
      </c>
      <c r="F35" s="20">
        <v>6</v>
      </c>
      <c r="G35" s="39">
        <v>41</v>
      </c>
      <c r="H35" s="39">
        <v>1</v>
      </c>
      <c r="I35" s="6">
        <f t="shared" si="0"/>
        <v>40</v>
      </c>
      <c r="J35" s="157">
        <v>200</v>
      </c>
      <c r="K35" s="45">
        <f t="shared" si="1"/>
        <v>8000</v>
      </c>
      <c r="L35" s="139"/>
    </row>
    <row r="36" spans="1:12" x14ac:dyDescent="0.55000000000000004">
      <c r="A36" s="19">
        <v>31</v>
      </c>
      <c r="B36" s="139" t="s">
        <v>1418</v>
      </c>
      <c r="C36" s="169" t="s">
        <v>1328</v>
      </c>
      <c r="D36" s="20">
        <v>13</v>
      </c>
      <c r="E36" s="20">
        <v>6</v>
      </c>
      <c r="F36" s="20">
        <v>6</v>
      </c>
      <c r="G36" s="39">
        <v>34</v>
      </c>
      <c r="H36" s="39">
        <v>4</v>
      </c>
      <c r="I36" s="6">
        <f t="shared" si="0"/>
        <v>30</v>
      </c>
      <c r="J36" s="157">
        <v>120</v>
      </c>
      <c r="K36" s="45">
        <f t="shared" si="1"/>
        <v>3600</v>
      </c>
      <c r="L36" s="139"/>
    </row>
    <row r="37" spans="1:12" x14ac:dyDescent="0.55000000000000004">
      <c r="A37" s="19">
        <v>32</v>
      </c>
      <c r="B37" s="54" t="s">
        <v>1419</v>
      </c>
      <c r="C37" s="169" t="s">
        <v>518</v>
      </c>
      <c r="D37" s="20">
        <v>10</v>
      </c>
      <c r="E37" s="20">
        <v>6</v>
      </c>
      <c r="F37" s="20">
        <v>5</v>
      </c>
      <c r="G37" s="39">
        <v>40</v>
      </c>
      <c r="H37" s="39">
        <v>0</v>
      </c>
      <c r="I37" s="6">
        <f t="shared" si="0"/>
        <v>40</v>
      </c>
      <c r="J37" s="157">
        <v>1600</v>
      </c>
      <c r="K37" s="45">
        <f t="shared" si="1"/>
        <v>64000</v>
      </c>
      <c r="L37" s="139"/>
    </row>
    <row r="38" spans="1:12" x14ac:dyDescent="0.55000000000000004">
      <c r="A38" s="19">
        <v>33</v>
      </c>
      <c r="B38" s="170" t="s">
        <v>1420</v>
      </c>
      <c r="C38" s="43" t="s">
        <v>1338</v>
      </c>
      <c r="D38" s="39">
        <v>114</v>
      </c>
      <c r="E38" s="39">
        <v>85</v>
      </c>
      <c r="F38" s="39">
        <v>56</v>
      </c>
      <c r="G38" s="39">
        <v>240</v>
      </c>
      <c r="H38" s="39">
        <v>40</v>
      </c>
      <c r="I38" s="6">
        <f t="shared" si="0"/>
        <v>200</v>
      </c>
      <c r="J38" s="157">
        <v>42</v>
      </c>
      <c r="K38" s="45">
        <f t="shared" si="1"/>
        <v>8400</v>
      </c>
      <c r="L38" s="139"/>
    </row>
    <row r="39" spans="1:12" x14ac:dyDescent="0.55000000000000004">
      <c r="A39" s="19">
        <v>34</v>
      </c>
      <c r="B39" s="170" t="s">
        <v>1421</v>
      </c>
      <c r="C39" s="43" t="s">
        <v>1338</v>
      </c>
      <c r="D39" s="39">
        <v>129</v>
      </c>
      <c r="E39" s="39">
        <v>152</v>
      </c>
      <c r="F39" s="39">
        <v>140</v>
      </c>
      <c r="G39" s="39">
        <v>302</v>
      </c>
      <c r="H39" s="39">
        <v>2</v>
      </c>
      <c r="I39" s="6">
        <f t="shared" si="0"/>
        <v>300</v>
      </c>
      <c r="J39" s="157">
        <v>45</v>
      </c>
      <c r="K39" s="45">
        <f>I39*J39</f>
        <v>13500</v>
      </c>
      <c r="L39" s="139"/>
    </row>
    <row r="40" spans="1:12" x14ac:dyDescent="0.55000000000000004">
      <c r="A40" s="19">
        <v>35</v>
      </c>
      <c r="B40" s="54" t="s">
        <v>1422</v>
      </c>
      <c r="C40" s="169" t="s">
        <v>1338</v>
      </c>
      <c r="D40" s="20">
        <v>361</v>
      </c>
      <c r="E40" s="20">
        <v>249</v>
      </c>
      <c r="F40" s="20">
        <v>213</v>
      </c>
      <c r="G40" s="39">
        <v>536</v>
      </c>
      <c r="H40" s="39">
        <v>36</v>
      </c>
      <c r="I40" s="6">
        <f t="shared" si="0"/>
        <v>500</v>
      </c>
      <c r="J40" s="157">
        <v>35</v>
      </c>
      <c r="K40" s="45">
        <f t="shared" si="1"/>
        <v>17500</v>
      </c>
      <c r="L40" s="139"/>
    </row>
    <row r="41" spans="1:12" x14ac:dyDescent="0.55000000000000004">
      <c r="A41" s="19">
        <v>36</v>
      </c>
      <c r="B41" s="142" t="s">
        <v>1423</v>
      </c>
      <c r="C41" s="169" t="s">
        <v>1338</v>
      </c>
      <c r="D41" s="20">
        <v>52</v>
      </c>
      <c r="E41" s="20">
        <v>57</v>
      </c>
      <c r="F41" s="20">
        <v>42</v>
      </c>
      <c r="G41" s="39">
        <v>101</v>
      </c>
      <c r="H41" s="39">
        <v>21</v>
      </c>
      <c r="I41" s="6">
        <f t="shared" si="0"/>
        <v>80</v>
      </c>
      <c r="J41" s="157">
        <v>25</v>
      </c>
      <c r="K41" s="45">
        <f t="shared" si="1"/>
        <v>2000</v>
      </c>
      <c r="L41" s="139"/>
    </row>
    <row r="42" spans="1:12" x14ac:dyDescent="0.55000000000000004">
      <c r="A42" s="19">
        <v>37</v>
      </c>
      <c r="B42" s="54" t="s">
        <v>1424</v>
      </c>
      <c r="C42" s="169" t="s">
        <v>1338</v>
      </c>
      <c r="D42" s="20">
        <v>80</v>
      </c>
      <c r="E42" s="20">
        <v>52</v>
      </c>
      <c r="F42" s="20">
        <v>63</v>
      </c>
      <c r="G42" s="39">
        <v>155</v>
      </c>
      <c r="H42" s="39">
        <v>35</v>
      </c>
      <c r="I42" s="6">
        <f t="shared" si="0"/>
        <v>120</v>
      </c>
      <c r="J42" s="157">
        <v>50</v>
      </c>
      <c r="K42" s="45">
        <f t="shared" si="1"/>
        <v>6000</v>
      </c>
      <c r="L42" s="139"/>
    </row>
    <row r="43" spans="1:12" x14ac:dyDescent="0.55000000000000004">
      <c r="A43" s="19">
        <v>38</v>
      </c>
      <c r="B43" s="142" t="s">
        <v>1425</v>
      </c>
      <c r="C43" s="169" t="s">
        <v>261</v>
      </c>
      <c r="D43" s="20">
        <v>0</v>
      </c>
      <c r="E43" s="20">
        <v>20</v>
      </c>
      <c r="F43" s="20">
        <v>0</v>
      </c>
      <c r="G43" s="39">
        <v>50</v>
      </c>
      <c r="H43" s="39">
        <v>0</v>
      </c>
      <c r="I43" s="6">
        <f t="shared" si="0"/>
        <v>50</v>
      </c>
      <c r="J43" s="157">
        <v>65</v>
      </c>
      <c r="K43" s="45">
        <f t="shared" si="1"/>
        <v>3250</v>
      </c>
      <c r="L43" s="139"/>
    </row>
    <row r="44" spans="1:12" x14ac:dyDescent="0.55000000000000004">
      <c r="A44" s="19">
        <v>39</v>
      </c>
      <c r="B44" s="142" t="s">
        <v>1426</v>
      </c>
      <c r="C44" s="169" t="s">
        <v>1338</v>
      </c>
      <c r="D44" s="20">
        <v>0</v>
      </c>
      <c r="E44" s="20">
        <v>12</v>
      </c>
      <c r="F44" s="20">
        <v>0</v>
      </c>
      <c r="G44" s="39">
        <v>50</v>
      </c>
      <c r="H44" s="39">
        <v>0</v>
      </c>
      <c r="I44" s="6">
        <f t="shared" si="0"/>
        <v>50</v>
      </c>
      <c r="J44" s="157">
        <v>52</v>
      </c>
      <c r="K44" s="45">
        <f t="shared" si="1"/>
        <v>2600</v>
      </c>
      <c r="L44" s="139"/>
    </row>
    <row r="45" spans="1:12" x14ac:dyDescent="0.55000000000000004">
      <c r="A45" s="19">
        <v>40</v>
      </c>
      <c r="B45" s="142" t="s">
        <v>1427</v>
      </c>
      <c r="C45" s="169" t="s">
        <v>1338</v>
      </c>
      <c r="D45" s="20">
        <v>0</v>
      </c>
      <c r="E45" s="20">
        <v>8</v>
      </c>
      <c r="F45" s="20">
        <v>6</v>
      </c>
      <c r="G45" s="39">
        <v>42</v>
      </c>
      <c r="H45" s="39">
        <v>10</v>
      </c>
      <c r="I45" s="6">
        <f t="shared" si="0"/>
        <v>32</v>
      </c>
      <c r="J45" s="157">
        <v>52</v>
      </c>
      <c r="K45" s="45">
        <f t="shared" si="1"/>
        <v>1664</v>
      </c>
      <c r="L45" s="139"/>
    </row>
    <row r="46" spans="1:12" x14ac:dyDescent="0.55000000000000004">
      <c r="A46" s="19">
        <v>41</v>
      </c>
      <c r="B46" s="142" t="s">
        <v>1428</v>
      </c>
      <c r="C46" s="169" t="s">
        <v>256</v>
      </c>
      <c r="D46" s="20">
        <v>2</v>
      </c>
      <c r="E46" s="20">
        <v>4</v>
      </c>
      <c r="F46" s="20">
        <v>4</v>
      </c>
      <c r="G46" s="39">
        <v>10</v>
      </c>
      <c r="H46" s="39">
        <v>2</v>
      </c>
      <c r="I46" s="6">
        <f t="shared" si="0"/>
        <v>8</v>
      </c>
      <c r="J46" s="157">
        <v>80</v>
      </c>
      <c r="K46" s="45">
        <f t="shared" si="1"/>
        <v>640</v>
      </c>
      <c r="L46" s="139"/>
    </row>
    <row r="47" spans="1:12" x14ac:dyDescent="0.55000000000000004">
      <c r="A47" s="19">
        <v>42</v>
      </c>
      <c r="B47" s="54" t="s">
        <v>1429</v>
      </c>
      <c r="C47" s="169" t="s">
        <v>256</v>
      </c>
      <c r="D47" s="20">
        <v>2</v>
      </c>
      <c r="E47" s="20">
        <v>0</v>
      </c>
      <c r="F47" s="20">
        <v>1</v>
      </c>
      <c r="G47" s="39">
        <v>5</v>
      </c>
      <c r="H47" s="39">
        <v>0</v>
      </c>
      <c r="I47" s="6">
        <f t="shared" si="0"/>
        <v>5</v>
      </c>
      <c r="J47" s="157">
        <v>80</v>
      </c>
      <c r="K47" s="45">
        <f>I47*J47</f>
        <v>400</v>
      </c>
      <c r="L47" s="139"/>
    </row>
    <row r="48" spans="1:12" x14ac:dyDescent="0.55000000000000004">
      <c r="A48" s="19">
        <v>43</v>
      </c>
      <c r="B48" s="142" t="s">
        <v>1430</v>
      </c>
      <c r="C48" s="169" t="s">
        <v>488</v>
      </c>
      <c r="D48" s="20">
        <v>0</v>
      </c>
      <c r="E48" s="20">
        <v>0</v>
      </c>
      <c r="F48" s="20">
        <v>0</v>
      </c>
      <c r="G48" s="39">
        <v>50</v>
      </c>
      <c r="H48" s="39">
        <v>0</v>
      </c>
      <c r="I48" s="6">
        <f t="shared" si="0"/>
        <v>50</v>
      </c>
      <c r="J48" s="157">
        <v>50</v>
      </c>
      <c r="K48" s="45">
        <f t="shared" si="1"/>
        <v>2500</v>
      </c>
      <c r="L48" s="139"/>
    </row>
    <row r="49" spans="1:12" x14ac:dyDescent="0.55000000000000004">
      <c r="A49" s="19">
        <v>44</v>
      </c>
      <c r="B49" s="142" t="s">
        <v>1431</v>
      </c>
      <c r="C49" s="169" t="s">
        <v>242</v>
      </c>
      <c r="D49" s="20">
        <v>27</v>
      </c>
      <c r="E49" s="20">
        <v>7</v>
      </c>
      <c r="F49" s="20">
        <v>19</v>
      </c>
      <c r="G49" s="39">
        <v>44</v>
      </c>
      <c r="H49" s="39">
        <v>8</v>
      </c>
      <c r="I49" s="6">
        <f t="shared" si="0"/>
        <v>36</v>
      </c>
      <c r="J49" s="157">
        <v>17</v>
      </c>
      <c r="K49" s="45">
        <f t="shared" si="1"/>
        <v>612</v>
      </c>
      <c r="L49" s="139"/>
    </row>
    <row r="50" spans="1:12" x14ac:dyDescent="0.55000000000000004">
      <c r="A50" s="19">
        <v>45</v>
      </c>
      <c r="B50" s="142" t="s">
        <v>1432</v>
      </c>
      <c r="C50" s="169" t="s">
        <v>385</v>
      </c>
      <c r="D50" s="20">
        <v>6</v>
      </c>
      <c r="E50" s="20">
        <v>12</v>
      </c>
      <c r="F50" s="20">
        <v>0</v>
      </c>
      <c r="G50" s="39">
        <v>22</v>
      </c>
      <c r="H50" s="39">
        <v>10</v>
      </c>
      <c r="I50" s="6">
        <f t="shared" si="0"/>
        <v>12</v>
      </c>
      <c r="J50" s="157">
        <v>60</v>
      </c>
      <c r="K50" s="45">
        <f t="shared" si="1"/>
        <v>720</v>
      </c>
      <c r="L50" s="139"/>
    </row>
    <row r="51" spans="1:12" x14ac:dyDescent="0.55000000000000004">
      <c r="A51" s="19">
        <v>46</v>
      </c>
      <c r="B51" s="142" t="s">
        <v>1433</v>
      </c>
      <c r="C51" s="169" t="s">
        <v>242</v>
      </c>
      <c r="D51" s="20">
        <v>24</v>
      </c>
      <c r="E51" s="20">
        <v>5</v>
      </c>
      <c r="F51" s="20">
        <v>20</v>
      </c>
      <c r="G51" s="39">
        <v>35</v>
      </c>
      <c r="H51" s="39">
        <v>11</v>
      </c>
      <c r="I51" s="6">
        <f t="shared" si="0"/>
        <v>24</v>
      </c>
      <c r="J51" s="157">
        <v>25</v>
      </c>
      <c r="K51" s="45">
        <f t="shared" si="1"/>
        <v>600</v>
      </c>
      <c r="L51" s="139"/>
    </row>
    <row r="52" spans="1:12" x14ac:dyDescent="0.55000000000000004">
      <c r="A52" s="19">
        <v>47</v>
      </c>
      <c r="B52" s="142" t="s">
        <v>1434</v>
      </c>
      <c r="C52" s="169" t="s">
        <v>284</v>
      </c>
      <c r="D52" s="20">
        <v>22</v>
      </c>
      <c r="E52" s="20">
        <v>24</v>
      </c>
      <c r="F52" s="20">
        <v>0</v>
      </c>
      <c r="G52" s="39">
        <v>50</v>
      </c>
      <c r="H52" s="39">
        <v>0</v>
      </c>
      <c r="I52" s="6">
        <f t="shared" si="0"/>
        <v>50</v>
      </c>
      <c r="J52" s="157">
        <v>35</v>
      </c>
      <c r="K52" s="45">
        <f t="shared" si="1"/>
        <v>1750</v>
      </c>
      <c r="L52" s="139"/>
    </row>
    <row r="53" spans="1:12" x14ac:dyDescent="0.55000000000000004">
      <c r="A53" s="19">
        <v>48</v>
      </c>
      <c r="B53" s="54" t="s">
        <v>1435</v>
      </c>
      <c r="C53" s="169" t="s">
        <v>235</v>
      </c>
      <c r="D53" s="20">
        <v>96</v>
      </c>
      <c r="E53" s="20">
        <v>120</v>
      </c>
      <c r="F53" s="20">
        <v>120</v>
      </c>
      <c r="G53" s="39">
        <v>312</v>
      </c>
      <c r="H53" s="39">
        <v>120</v>
      </c>
      <c r="I53" s="6">
        <f t="shared" si="0"/>
        <v>192</v>
      </c>
      <c r="J53" s="157">
        <v>75</v>
      </c>
      <c r="K53" s="45">
        <f t="shared" si="1"/>
        <v>14400</v>
      </c>
      <c r="L53" s="139"/>
    </row>
    <row r="54" spans="1:12" x14ac:dyDescent="0.55000000000000004">
      <c r="A54" s="19">
        <v>49</v>
      </c>
      <c r="B54" s="54" t="s">
        <v>1436</v>
      </c>
      <c r="C54" s="169" t="s">
        <v>235</v>
      </c>
      <c r="D54" s="20">
        <v>48</v>
      </c>
      <c r="E54" s="20">
        <v>24</v>
      </c>
      <c r="F54" s="20">
        <v>24</v>
      </c>
      <c r="G54" s="39">
        <v>168</v>
      </c>
      <c r="H54" s="39">
        <v>72</v>
      </c>
      <c r="I54" s="6">
        <f t="shared" si="0"/>
        <v>96</v>
      </c>
      <c r="J54" s="157">
        <v>75</v>
      </c>
      <c r="K54" s="45">
        <f t="shared" si="1"/>
        <v>7200</v>
      </c>
      <c r="L54" s="139"/>
    </row>
    <row r="55" spans="1:12" x14ac:dyDescent="0.55000000000000004">
      <c r="A55" s="19">
        <v>50</v>
      </c>
      <c r="B55" s="67" t="s">
        <v>1437</v>
      </c>
      <c r="C55" s="43" t="s">
        <v>518</v>
      </c>
      <c r="D55" s="39">
        <v>0</v>
      </c>
      <c r="E55" s="39">
        <v>0</v>
      </c>
      <c r="F55" s="39">
        <v>0</v>
      </c>
      <c r="G55" s="39">
        <v>10</v>
      </c>
      <c r="H55" s="39">
        <v>0</v>
      </c>
      <c r="I55" s="38">
        <f t="shared" si="0"/>
        <v>10</v>
      </c>
      <c r="J55" s="45">
        <v>120</v>
      </c>
      <c r="K55" s="45">
        <f t="shared" si="1"/>
        <v>1200</v>
      </c>
      <c r="L55" s="139"/>
    </row>
    <row r="56" spans="1:12" x14ac:dyDescent="0.55000000000000004">
      <c r="A56" s="19">
        <v>51</v>
      </c>
      <c r="B56" s="54" t="s">
        <v>1438</v>
      </c>
      <c r="C56" s="169" t="s">
        <v>388</v>
      </c>
      <c r="D56" s="20">
        <v>86</v>
      </c>
      <c r="E56" s="20">
        <v>96</v>
      </c>
      <c r="F56" s="20">
        <v>84</v>
      </c>
      <c r="G56" s="39">
        <v>208</v>
      </c>
      <c r="H56" s="39">
        <v>0</v>
      </c>
      <c r="I56" s="6">
        <f t="shared" si="0"/>
        <v>208</v>
      </c>
      <c r="J56" s="157">
        <v>190</v>
      </c>
      <c r="K56" s="45">
        <f t="shared" si="1"/>
        <v>39520</v>
      </c>
      <c r="L56" s="139"/>
    </row>
    <row r="57" spans="1:12" x14ac:dyDescent="0.55000000000000004">
      <c r="A57" s="19">
        <v>52</v>
      </c>
      <c r="B57" s="54" t="s">
        <v>1439</v>
      </c>
      <c r="C57" s="169" t="s">
        <v>388</v>
      </c>
      <c r="D57" s="20">
        <v>92</v>
      </c>
      <c r="E57" s="20">
        <v>96</v>
      </c>
      <c r="F57" s="20">
        <v>108</v>
      </c>
      <c r="G57" s="39">
        <v>320</v>
      </c>
      <c r="H57" s="39">
        <v>0</v>
      </c>
      <c r="I57" s="6">
        <f t="shared" si="0"/>
        <v>320</v>
      </c>
      <c r="J57" s="157">
        <v>190</v>
      </c>
      <c r="K57" s="45">
        <f t="shared" si="1"/>
        <v>60800</v>
      </c>
      <c r="L57" s="139"/>
    </row>
    <row r="58" spans="1:12" x14ac:dyDescent="0.55000000000000004">
      <c r="A58" s="19">
        <v>53</v>
      </c>
      <c r="B58" s="54" t="s">
        <v>1440</v>
      </c>
      <c r="C58" s="169" t="s">
        <v>388</v>
      </c>
      <c r="D58" s="20">
        <v>9</v>
      </c>
      <c r="E58" s="20">
        <v>6</v>
      </c>
      <c r="F58" s="20">
        <v>0</v>
      </c>
      <c r="G58" s="39">
        <v>10</v>
      </c>
      <c r="H58" s="39">
        <v>0</v>
      </c>
      <c r="I58" s="6">
        <f t="shared" si="0"/>
        <v>10</v>
      </c>
      <c r="J58" s="157">
        <v>360</v>
      </c>
      <c r="K58" s="45">
        <f t="shared" si="1"/>
        <v>3600</v>
      </c>
      <c r="L58" s="139"/>
    </row>
    <row r="59" spans="1:12" x14ac:dyDescent="0.55000000000000004">
      <c r="A59" s="19">
        <v>54</v>
      </c>
      <c r="B59" s="54" t="s">
        <v>1441</v>
      </c>
      <c r="C59" s="169" t="s">
        <v>488</v>
      </c>
      <c r="D59" s="20">
        <v>44</v>
      </c>
      <c r="E59" s="20">
        <v>10</v>
      </c>
      <c r="F59" s="20">
        <v>20</v>
      </c>
      <c r="G59" s="39">
        <v>90</v>
      </c>
      <c r="H59" s="39">
        <v>0</v>
      </c>
      <c r="I59" s="6">
        <f t="shared" si="0"/>
        <v>90</v>
      </c>
      <c r="J59" s="157">
        <v>12</v>
      </c>
      <c r="K59" s="45">
        <f t="shared" si="1"/>
        <v>1080</v>
      </c>
      <c r="L59" s="139"/>
    </row>
    <row r="60" spans="1:12" x14ac:dyDescent="0.55000000000000004">
      <c r="A60" s="19">
        <v>55</v>
      </c>
      <c r="B60" s="54" t="s">
        <v>1442</v>
      </c>
      <c r="C60" s="169" t="s">
        <v>488</v>
      </c>
      <c r="D60" s="20">
        <v>18</v>
      </c>
      <c r="E60" s="20">
        <v>0</v>
      </c>
      <c r="F60" s="20">
        <v>4</v>
      </c>
      <c r="G60" s="39">
        <v>46</v>
      </c>
      <c r="H60" s="39">
        <v>6</v>
      </c>
      <c r="I60" s="6">
        <f t="shared" si="0"/>
        <v>40</v>
      </c>
      <c r="J60" s="157">
        <v>60</v>
      </c>
      <c r="K60" s="45">
        <f t="shared" si="1"/>
        <v>2400</v>
      </c>
      <c r="L60" s="139"/>
    </row>
    <row r="61" spans="1:12" x14ac:dyDescent="0.55000000000000004">
      <c r="A61" s="19">
        <v>56</v>
      </c>
      <c r="B61" s="54" t="s">
        <v>1443</v>
      </c>
      <c r="C61" s="169" t="s">
        <v>1221</v>
      </c>
      <c r="D61" s="20">
        <v>0</v>
      </c>
      <c r="E61" s="20">
        <v>17</v>
      </c>
      <c r="F61" s="20">
        <v>5</v>
      </c>
      <c r="G61" s="39">
        <v>98</v>
      </c>
      <c r="H61" s="39">
        <v>26</v>
      </c>
      <c r="I61" s="6">
        <f t="shared" si="0"/>
        <v>72</v>
      </c>
      <c r="J61" s="157">
        <v>15</v>
      </c>
      <c r="K61" s="45">
        <f t="shared" si="1"/>
        <v>1080</v>
      </c>
      <c r="L61" s="139"/>
    </row>
    <row r="62" spans="1:12" x14ac:dyDescent="0.55000000000000004">
      <c r="A62" s="19">
        <v>57</v>
      </c>
      <c r="B62" s="54" t="s">
        <v>1444</v>
      </c>
      <c r="C62" s="169" t="s">
        <v>290</v>
      </c>
      <c r="D62" s="20">
        <v>2</v>
      </c>
      <c r="E62" s="20">
        <v>2</v>
      </c>
      <c r="F62" s="20">
        <v>2</v>
      </c>
      <c r="G62" s="39">
        <v>4</v>
      </c>
      <c r="H62" s="39">
        <v>0</v>
      </c>
      <c r="I62" s="6">
        <f t="shared" si="0"/>
        <v>4</v>
      </c>
      <c r="J62" s="157">
        <v>5100</v>
      </c>
      <c r="K62" s="45">
        <f t="shared" si="1"/>
        <v>20400</v>
      </c>
      <c r="L62" s="139"/>
    </row>
    <row r="63" spans="1:12" x14ac:dyDescent="0.55000000000000004">
      <c r="A63" s="19">
        <v>58</v>
      </c>
      <c r="B63" s="54" t="s">
        <v>1445</v>
      </c>
      <c r="C63" s="169" t="s">
        <v>256</v>
      </c>
      <c r="D63" s="20">
        <v>72</v>
      </c>
      <c r="E63" s="20">
        <v>84</v>
      </c>
      <c r="F63" s="20">
        <v>72</v>
      </c>
      <c r="G63" s="39">
        <v>204</v>
      </c>
      <c r="H63" s="39">
        <v>12</v>
      </c>
      <c r="I63" s="6">
        <f t="shared" si="0"/>
        <v>192</v>
      </c>
      <c r="J63" s="157">
        <v>20</v>
      </c>
      <c r="K63" s="45">
        <f t="shared" si="1"/>
        <v>3840</v>
      </c>
      <c r="L63" s="139"/>
    </row>
    <row r="64" spans="1:12" x14ac:dyDescent="0.55000000000000004">
      <c r="A64" s="19">
        <v>59</v>
      </c>
      <c r="B64" s="54" t="s">
        <v>1446</v>
      </c>
      <c r="C64" s="169" t="s">
        <v>1338</v>
      </c>
      <c r="D64" s="20">
        <v>0</v>
      </c>
      <c r="E64" s="20">
        <v>3</v>
      </c>
      <c r="F64" s="20">
        <v>0</v>
      </c>
      <c r="G64" s="39">
        <v>110</v>
      </c>
      <c r="H64" s="39">
        <v>10</v>
      </c>
      <c r="I64" s="6">
        <f t="shared" si="0"/>
        <v>100</v>
      </c>
      <c r="J64" s="157">
        <v>60</v>
      </c>
      <c r="K64" s="45">
        <f t="shared" si="1"/>
        <v>6000</v>
      </c>
      <c r="L64" s="139"/>
    </row>
    <row r="65" spans="1:12" x14ac:dyDescent="0.55000000000000004">
      <c r="A65" s="19">
        <v>60</v>
      </c>
      <c r="B65" s="54" t="s">
        <v>1447</v>
      </c>
      <c r="C65" s="169" t="s">
        <v>235</v>
      </c>
      <c r="D65" s="20">
        <v>27</v>
      </c>
      <c r="E65" s="20">
        <v>9</v>
      </c>
      <c r="F65" s="20">
        <v>0</v>
      </c>
      <c r="G65" s="39">
        <v>150</v>
      </c>
      <c r="H65" s="39">
        <v>30</v>
      </c>
      <c r="I65" s="6">
        <f t="shared" si="0"/>
        <v>120</v>
      </c>
      <c r="J65" s="157">
        <v>70</v>
      </c>
      <c r="K65" s="45">
        <f t="shared" si="1"/>
        <v>8400</v>
      </c>
      <c r="L65" s="139"/>
    </row>
    <row r="66" spans="1:12" x14ac:dyDescent="0.55000000000000004">
      <c r="A66" s="19">
        <v>61</v>
      </c>
      <c r="B66" s="54" t="s">
        <v>1448</v>
      </c>
      <c r="C66" s="169" t="s">
        <v>284</v>
      </c>
      <c r="D66" s="20">
        <v>11</v>
      </c>
      <c r="E66" s="20">
        <v>6</v>
      </c>
      <c r="F66" s="20">
        <v>3</v>
      </c>
      <c r="G66" s="39">
        <v>20</v>
      </c>
      <c r="H66" s="39">
        <v>0</v>
      </c>
      <c r="I66" s="6">
        <f t="shared" si="0"/>
        <v>20</v>
      </c>
      <c r="J66" s="157">
        <v>140</v>
      </c>
      <c r="K66" s="45">
        <f t="shared" si="1"/>
        <v>2800</v>
      </c>
      <c r="L66" s="139"/>
    </row>
    <row r="67" spans="1:12" x14ac:dyDescent="0.55000000000000004">
      <c r="A67" s="19">
        <v>62</v>
      </c>
      <c r="B67" s="54" t="s">
        <v>1449</v>
      </c>
      <c r="C67" s="169" t="s">
        <v>290</v>
      </c>
      <c r="D67" s="20">
        <v>1</v>
      </c>
      <c r="E67" s="20">
        <v>0</v>
      </c>
      <c r="F67" s="20">
        <v>1</v>
      </c>
      <c r="G67" s="39">
        <v>4</v>
      </c>
      <c r="H67" s="39">
        <v>0</v>
      </c>
      <c r="I67" s="6">
        <f t="shared" si="0"/>
        <v>4</v>
      </c>
      <c r="J67" s="157">
        <v>170</v>
      </c>
      <c r="K67" s="45">
        <f t="shared" si="1"/>
        <v>680</v>
      </c>
      <c r="L67" s="139"/>
    </row>
    <row r="68" spans="1:12" x14ac:dyDescent="0.55000000000000004">
      <c r="A68" s="19">
        <v>63</v>
      </c>
      <c r="B68" s="54" t="s">
        <v>1450</v>
      </c>
      <c r="C68" s="169" t="s">
        <v>261</v>
      </c>
      <c r="D68" s="20">
        <v>5</v>
      </c>
      <c r="E68" s="20">
        <v>16</v>
      </c>
      <c r="F68" s="20">
        <v>10</v>
      </c>
      <c r="G68" s="39">
        <v>40</v>
      </c>
      <c r="H68" s="39">
        <v>0</v>
      </c>
      <c r="I68" s="6">
        <f t="shared" si="0"/>
        <v>40</v>
      </c>
      <c r="J68" s="157">
        <v>60</v>
      </c>
      <c r="K68" s="45">
        <f t="shared" si="1"/>
        <v>2400</v>
      </c>
      <c r="L68" s="139"/>
    </row>
    <row r="69" spans="1:12" x14ac:dyDescent="0.55000000000000004">
      <c r="A69" s="19">
        <v>64</v>
      </c>
      <c r="B69" s="54" t="s">
        <v>1451</v>
      </c>
      <c r="C69" s="169" t="s">
        <v>385</v>
      </c>
      <c r="D69" s="20">
        <v>1</v>
      </c>
      <c r="E69" s="20">
        <v>1</v>
      </c>
      <c r="F69" s="20">
        <v>0</v>
      </c>
      <c r="G69" s="39">
        <v>4</v>
      </c>
      <c r="H69" s="39">
        <v>0</v>
      </c>
      <c r="I69" s="6">
        <f t="shared" si="0"/>
        <v>4</v>
      </c>
      <c r="J69" s="157">
        <v>60</v>
      </c>
      <c r="K69" s="45">
        <f t="shared" si="1"/>
        <v>240</v>
      </c>
      <c r="L69" s="139"/>
    </row>
    <row r="70" spans="1:12" x14ac:dyDescent="0.55000000000000004">
      <c r="A70" s="19">
        <v>65</v>
      </c>
      <c r="B70" s="54" t="s">
        <v>1452</v>
      </c>
      <c r="C70" s="169" t="s">
        <v>488</v>
      </c>
      <c r="D70" s="20">
        <v>3</v>
      </c>
      <c r="E70" s="20">
        <v>2</v>
      </c>
      <c r="F70" s="20">
        <v>1</v>
      </c>
      <c r="G70" s="39">
        <v>6</v>
      </c>
      <c r="H70" s="39">
        <v>0</v>
      </c>
      <c r="I70" s="6">
        <f t="shared" si="0"/>
        <v>6</v>
      </c>
      <c r="J70" s="157">
        <v>50</v>
      </c>
      <c r="K70" s="45">
        <f t="shared" si="1"/>
        <v>300</v>
      </c>
      <c r="L70" s="139"/>
    </row>
    <row r="71" spans="1:12" x14ac:dyDescent="0.55000000000000004">
      <c r="A71" s="19">
        <v>66</v>
      </c>
      <c r="B71" s="54" t="s">
        <v>1453</v>
      </c>
      <c r="C71" s="169" t="s">
        <v>488</v>
      </c>
      <c r="D71" s="20">
        <v>0</v>
      </c>
      <c r="E71" s="20">
        <v>1</v>
      </c>
      <c r="F71" s="20">
        <v>0</v>
      </c>
      <c r="G71" s="39">
        <v>4</v>
      </c>
      <c r="H71" s="39">
        <v>0</v>
      </c>
      <c r="I71" s="6">
        <f t="shared" ref="I71:I134" si="2">G71-H71</f>
        <v>4</v>
      </c>
      <c r="J71" s="157">
        <v>20</v>
      </c>
      <c r="K71" s="45">
        <f t="shared" ref="K71:K134" si="3">I71*J71</f>
        <v>80</v>
      </c>
      <c r="L71" s="139"/>
    </row>
    <row r="72" spans="1:12" x14ac:dyDescent="0.55000000000000004">
      <c r="A72" s="19">
        <v>67</v>
      </c>
      <c r="B72" s="54" t="s">
        <v>1454</v>
      </c>
      <c r="C72" s="169" t="s">
        <v>1515</v>
      </c>
      <c r="D72" s="20">
        <v>180</v>
      </c>
      <c r="E72" s="20">
        <v>120</v>
      </c>
      <c r="F72" s="20">
        <v>0</v>
      </c>
      <c r="G72" s="39">
        <v>500</v>
      </c>
      <c r="H72" s="39">
        <v>0</v>
      </c>
      <c r="I72" s="6">
        <f t="shared" si="2"/>
        <v>500</v>
      </c>
      <c r="J72" s="157">
        <v>5</v>
      </c>
      <c r="K72" s="45">
        <f t="shared" si="3"/>
        <v>2500</v>
      </c>
      <c r="L72" s="139"/>
    </row>
    <row r="73" spans="1:12" x14ac:dyDescent="0.55000000000000004">
      <c r="A73" s="19">
        <v>68</v>
      </c>
      <c r="B73" s="54" t="s">
        <v>1455</v>
      </c>
      <c r="C73" s="169" t="s">
        <v>248</v>
      </c>
      <c r="D73" s="20">
        <v>0</v>
      </c>
      <c r="E73" s="20">
        <v>0</v>
      </c>
      <c r="F73" s="20">
        <v>0</v>
      </c>
      <c r="G73" s="39">
        <v>3</v>
      </c>
      <c r="H73" s="39">
        <v>0</v>
      </c>
      <c r="I73" s="6">
        <f t="shared" si="2"/>
        <v>3</v>
      </c>
      <c r="J73" s="157">
        <v>30</v>
      </c>
      <c r="K73" s="45">
        <f t="shared" si="3"/>
        <v>90</v>
      </c>
      <c r="L73" s="139"/>
    </row>
    <row r="74" spans="1:12" x14ac:dyDescent="0.55000000000000004">
      <c r="A74" s="19">
        <v>69</v>
      </c>
      <c r="B74" s="54" t="s">
        <v>1456</v>
      </c>
      <c r="C74" s="169" t="s">
        <v>248</v>
      </c>
      <c r="D74" s="20">
        <v>0</v>
      </c>
      <c r="E74" s="20">
        <v>0</v>
      </c>
      <c r="F74" s="20">
        <v>1</v>
      </c>
      <c r="G74" s="39">
        <v>2</v>
      </c>
      <c r="H74" s="39">
        <v>0</v>
      </c>
      <c r="I74" s="6">
        <f t="shared" si="2"/>
        <v>2</v>
      </c>
      <c r="J74" s="157">
        <v>65</v>
      </c>
      <c r="K74" s="45">
        <f t="shared" si="3"/>
        <v>130</v>
      </c>
      <c r="L74" s="139"/>
    </row>
    <row r="75" spans="1:12" x14ac:dyDescent="0.55000000000000004">
      <c r="A75" s="19">
        <v>70</v>
      </c>
      <c r="B75" s="54" t="s">
        <v>517</v>
      </c>
      <c r="C75" s="169" t="s">
        <v>518</v>
      </c>
      <c r="D75" s="20">
        <v>0</v>
      </c>
      <c r="E75" s="20">
        <v>0</v>
      </c>
      <c r="F75" s="20">
        <v>100</v>
      </c>
      <c r="G75" s="39">
        <v>200</v>
      </c>
      <c r="H75" s="39">
        <v>0</v>
      </c>
      <c r="I75" s="6">
        <f t="shared" si="2"/>
        <v>200</v>
      </c>
      <c r="J75" s="157">
        <v>120</v>
      </c>
      <c r="K75" s="45">
        <f t="shared" si="3"/>
        <v>24000</v>
      </c>
      <c r="L75" s="139"/>
    </row>
    <row r="76" spans="1:12" x14ac:dyDescent="0.55000000000000004">
      <c r="A76" s="19">
        <v>71</v>
      </c>
      <c r="B76" s="54" t="s">
        <v>1457</v>
      </c>
      <c r="C76" s="169" t="s">
        <v>388</v>
      </c>
      <c r="D76" s="20">
        <v>9</v>
      </c>
      <c r="E76" s="20">
        <v>0</v>
      </c>
      <c r="F76" s="20">
        <v>0</v>
      </c>
      <c r="G76" s="39">
        <v>20</v>
      </c>
      <c r="H76" s="39">
        <v>0</v>
      </c>
      <c r="I76" s="6">
        <f t="shared" si="2"/>
        <v>20</v>
      </c>
      <c r="J76" s="157">
        <v>860</v>
      </c>
      <c r="K76" s="45">
        <f t="shared" si="3"/>
        <v>17200</v>
      </c>
      <c r="L76" s="139"/>
    </row>
    <row r="77" spans="1:12" x14ac:dyDescent="0.55000000000000004">
      <c r="A77" s="19">
        <v>72</v>
      </c>
      <c r="B77" s="54" t="s">
        <v>1458</v>
      </c>
      <c r="C77" s="169" t="s">
        <v>385</v>
      </c>
      <c r="D77" s="20">
        <v>0</v>
      </c>
      <c r="E77" s="20">
        <v>0</v>
      </c>
      <c r="F77" s="20">
        <v>6</v>
      </c>
      <c r="G77" s="39">
        <v>20</v>
      </c>
      <c r="H77" s="39">
        <v>0</v>
      </c>
      <c r="I77" s="6">
        <f t="shared" si="2"/>
        <v>20</v>
      </c>
      <c r="J77" s="157">
        <v>40</v>
      </c>
      <c r="K77" s="45">
        <f t="shared" si="3"/>
        <v>800</v>
      </c>
      <c r="L77" s="139"/>
    </row>
    <row r="78" spans="1:12" x14ac:dyDescent="0.55000000000000004">
      <c r="A78" s="19">
        <v>73</v>
      </c>
      <c r="B78" s="54" t="s">
        <v>1459</v>
      </c>
      <c r="C78" s="169" t="s">
        <v>299</v>
      </c>
      <c r="D78" s="20">
        <v>0</v>
      </c>
      <c r="E78" s="20">
        <v>7</v>
      </c>
      <c r="F78" s="20">
        <v>5</v>
      </c>
      <c r="G78" s="39">
        <v>38</v>
      </c>
      <c r="H78" s="39">
        <v>38</v>
      </c>
      <c r="I78" s="6">
        <f t="shared" si="2"/>
        <v>0</v>
      </c>
      <c r="J78" s="157">
        <v>10</v>
      </c>
      <c r="K78" s="45">
        <f t="shared" si="3"/>
        <v>0</v>
      </c>
      <c r="L78" s="139"/>
    </row>
    <row r="79" spans="1:12" x14ac:dyDescent="0.55000000000000004">
      <c r="A79" s="19">
        <v>74</v>
      </c>
      <c r="B79" s="54" t="s">
        <v>1460</v>
      </c>
      <c r="C79" s="169" t="s">
        <v>1328</v>
      </c>
      <c r="D79" s="20">
        <v>0</v>
      </c>
      <c r="E79" s="20">
        <v>0</v>
      </c>
      <c r="F79" s="20">
        <v>0</v>
      </c>
      <c r="G79" s="39">
        <v>10</v>
      </c>
      <c r="H79" s="39">
        <v>0</v>
      </c>
      <c r="I79" s="6">
        <f t="shared" si="2"/>
        <v>10</v>
      </c>
      <c r="J79" s="157">
        <v>200</v>
      </c>
      <c r="K79" s="45">
        <f t="shared" si="3"/>
        <v>2000</v>
      </c>
      <c r="L79" s="139"/>
    </row>
    <row r="80" spans="1:12" x14ac:dyDescent="0.55000000000000004">
      <c r="A80" s="19">
        <v>75</v>
      </c>
      <c r="B80" s="54" t="s">
        <v>1461</v>
      </c>
      <c r="C80" s="169" t="s">
        <v>388</v>
      </c>
      <c r="D80" s="20">
        <v>0</v>
      </c>
      <c r="E80" s="20">
        <v>0</v>
      </c>
      <c r="F80" s="20">
        <v>0</v>
      </c>
      <c r="G80" s="39">
        <v>10</v>
      </c>
      <c r="H80" s="39">
        <v>0</v>
      </c>
      <c r="I80" s="6">
        <f t="shared" si="2"/>
        <v>10</v>
      </c>
      <c r="J80" s="157">
        <v>650</v>
      </c>
      <c r="K80" s="45">
        <f t="shared" si="3"/>
        <v>6500</v>
      </c>
      <c r="L80" s="139"/>
    </row>
    <row r="81" spans="1:12" x14ac:dyDescent="0.55000000000000004">
      <c r="A81" s="19">
        <v>76</v>
      </c>
      <c r="B81" s="67" t="s">
        <v>1462</v>
      </c>
      <c r="C81" s="43" t="s">
        <v>1338</v>
      </c>
      <c r="D81" s="39">
        <v>0</v>
      </c>
      <c r="E81" s="39">
        <v>0</v>
      </c>
      <c r="F81" s="39">
        <v>0</v>
      </c>
      <c r="G81" s="39">
        <v>500</v>
      </c>
      <c r="H81" s="39">
        <v>0</v>
      </c>
      <c r="I81" s="38">
        <f t="shared" si="2"/>
        <v>500</v>
      </c>
      <c r="J81" s="45">
        <v>100</v>
      </c>
      <c r="K81" s="45">
        <f t="shared" si="3"/>
        <v>50000</v>
      </c>
      <c r="L81" s="139"/>
    </row>
    <row r="82" spans="1:12" x14ac:dyDescent="0.55000000000000004">
      <c r="A82" s="19">
        <v>77</v>
      </c>
      <c r="B82" s="54" t="s">
        <v>1463</v>
      </c>
      <c r="C82" s="169" t="s">
        <v>388</v>
      </c>
      <c r="D82" s="20">
        <v>9</v>
      </c>
      <c r="E82" s="20">
        <v>0</v>
      </c>
      <c r="F82" s="20">
        <v>0</v>
      </c>
      <c r="G82" s="39">
        <v>24</v>
      </c>
      <c r="H82" s="39">
        <v>0</v>
      </c>
      <c r="I82" s="6">
        <f t="shared" si="2"/>
        <v>24</v>
      </c>
      <c r="J82" s="157">
        <v>190</v>
      </c>
      <c r="K82" s="45">
        <f t="shared" si="3"/>
        <v>4560</v>
      </c>
      <c r="L82" s="139"/>
    </row>
    <row r="83" spans="1:12" x14ac:dyDescent="0.55000000000000004">
      <c r="A83" s="19">
        <v>78</v>
      </c>
      <c r="B83" s="54" t="s">
        <v>1464</v>
      </c>
      <c r="C83" s="169" t="s">
        <v>388</v>
      </c>
      <c r="D83" s="20">
        <v>6</v>
      </c>
      <c r="E83" s="20">
        <v>0</v>
      </c>
      <c r="F83" s="20">
        <v>12</v>
      </c>
      <c r="G83" s="39">
        <v>40</v>
      </c>
      <c r="H83" s="39">
        <v>0</v>
      </c>
      <c r="I83" s="6">
        <f t="shared" si="2"/>
        <v>40</v>
      </c>
      <c r="J83" s="157">
        <v>500</v>
      </c>
      <c r="K83" s="45">
        <f t="shared" si="3"/>
        <v>20000</v>
      </c>
      <c r="L83" s="139"/>
    </row>
    <row r="84" spans="1:12" x14ac:dyDescent="0.55000000000000004">
      <c r="A84" s="19">
        <v>79</v>
      </c>
      <c r="B84" s="54" t="s">
        <v>1465</v>
      </c>
      <c r="C84" s="169" t="s">
        <v>388</v>
      </c>
      <c r="D84" s="20">
        <v>16</v>
      </c>
      <c r="E84" s="20">
        <v>0</v>
      </c>
      <c r="F84" s="20">
        <v>0</v>
      </c>
      <c r="G84" s="39">
        <v>20</v>
      </c>
      <c r="H84" s="39">
        <v>0</v>
      </c>
      <c r="I84" s="6">
        <f t="shared" si="2"/>
        <v>20</v>
      </c>
      <c r="J84" s="157">
        <v>250</v>
      </c>
      <c r="K84" s="45">
        <f t="shared" si="3"/>
        <v>5000</v>
      </c>
      <c r="L84" s="139"/>
    </row>
    <row r="85" spans="1:12" x14ac:dyDescent="0.55000000000000004">
      <c r="A85" s="19">
        <v>80</v>
      </c>
      <c r="B85" s="54" t="s">
        <v>1466</v>
      </c>
      <c r="C85" s="169" t="s">
        <v>388</v>
      </c>
      <c r="D85" s="20">
        <v>24</v>
      </c>
      <c r="E85" s="20" t="s">
        <v>1517</v>
      </c>
      <c r="F85" s="20">
        <v>0</v>
      </c>
      <c r="G85" s="39">
        <v>24</v>
      </c>
      <c r="H85" s="39">
        <v>0</v>
      </c>
      <c r="I85" s="6">
        <f t="shared" si="2"/>
        <v>24</v>
      </c>
      <c r="J85" s="157">
        <v>450</v>
      </c>
      <c r="K85" s="45">
        <f t="shared" si="3"/>
        <v>10800</v>
      </c>
      <c r="L85" s="139"/>
    </row>
    <row r="86" spans="1:12" x14ac:dyDescent="0.55000000000000004">
      <c r="A86" s="19">
        <v>81</v>
      </c>
      <c r="B86" s="54" t="s">
        <v>1467</v>
      </c>
      <c r="C86" s="169" t="s">
        <v>1329</v>
      </c>
      <c r="D86" s="20">
        <v>10</v>
      </c>
      <c r="E86" s="20">
        <v>0</v>
      </c>
      <c r="F86" s="20">
        <v>0</v>
      </c>
      <c r="G86" s="39">
        <v>20</v>
      </c>
      <c r="H86" s="39">
        <v>0</v>
      </c>
      <c r="I86" s="6">
        <f t="shared" si="2"/>
        <v>20</v>
      </c>
      <c r="J86" s="157">
        <v>350</v>
      </c>
      <c r="K86" s="45">
        <f t="shared" si="3"/>
        <v>7000</v>
      </c>
      <c r="L86" s="139"/>
    </row>
    <row r="87" spans="1:12" x14ac:dyDescent="0.55000000000000004">
      <c r="A87" s="19">
        <v>82</v>
      </c>
      <c r="B87" s="54" t="s">
        <v>1468</v>
      </c>
      <c r="C87" s="169" t="s">
        <v>1328</v>
      </c>
      <c r="D87" s="20">
        <v>0</v>
      </c>
      <c r="E87" s="20">
        <v>26</v>
      </c>
      <c r="F87" s="20">
        <v>0</v>
      </c>
      <c r="G87" s="39">
        <v>120</v>
      </c>
      <c r="H87" s="39">
        <v>0</v>
      </c>
      <c r="I87" s="6">
        <f t="shared" si="2"/>
        <v>120</v>
      </c>
      <c r="J87" s="157">
        <v>160</v>
      </c>
      <c r="K87" s="45">
        <f t="shared" si="3"/>
        <v>19200</v>
      </c>
      <c r="L87" s="139"/>
    </row>
    <row r="88" spans="1:12" x14ac:dyDescent="0.55000000000000004">
      <c r="A88" s="19">
        <v>83</v>
      </c>
      <c r="B88" s="54" t="s">
        <v>1469</v>
      </c>
      <c r="C88" s="169" t="s">
        <v>299</v>
      </c>
      <c r="D88" s="20">
        <v>0</v>
      </c>
      <c r="E88" s="20">
        <v>0</v>
      </c>
      <c r="F88" s="20">
        <v>0</v>
      </c>
      <c r="G88" s="39">
        <v>12</v>
      </c>
      <c r="H88" s="39">
        <v>0</v>
      </c>
      <c r="I88" s="6">
        <f t="shared" si="2"/>
        <v>12</v>
      </c>
      <c r="J88" s="157">
        <v>360</v>
      </c>
      <c r="K88" s="45">
        <f t="shared" si="3"/>
        <v>4320</v>
      </c>
      <c r="L88" s="139"/>
    </row>
    <row r="89" spans="1:12" x14ac:dyDescent="0.55000000000000004">
      <c r="A89" s="19">
        <v>84</v>
      </c>
      <c r="B89" s="67" t="s">
        <v>1470</v>
      </c>
      <c r="C89" s="169" t="s">
        <v>299</v>
      </c>
      <c r="D89" s="20">
        <v>0</v>
      </c>
      <c r="E89" s="20">
        <v>0</v>
      </c>
      <c r="F89" s="20">
        <v>6</v>
      </c>
      <c r="G89" s="39">
        <v>10</v>
      </c>
      <c r="H89" s="39">
        <v>0</v>
      </c>
      <c r="I89" s="6">
        <f t="shared" si="2"/>
        <v>10</v>
      </c>
      <c r="J89" s="157">
        <v>1000</v>
      </c>
      <c r="K89" s="45">
        <f t="shared" si="3"/>
        <v>10000</v>
      </c>
      <c r="L89" s="139"/>
    </row>
    <row r="90" spans="1:12" x14ac:dyDescent="0.55000000000000004">
      <c r="A90" s="19">
        <v>85</v>
      </c>
      <c r="B90" s="54" t="s">
        <v>1471</v>
      </c>
      <c r="C90" s="169" t="s">
        <v>1338</v>
      </c>
      <c r="D90" s="20">
        <v>0</v>
      </c>
      <c r="E90" s="20">
        <v>8</v>
      </c>
      <c r="F90" s="20">
        <v>11</v>
      </c>
      <c r="G90" s="39">
        <v>59</v>
      </c>
      <c r="H90" s="39">
        <v>9</v>
      </c>
      <c r="I90" s="6">
        <f t="shared" si="2"/>
        <v>50</v>
      </c>
      <c r="J90" s="157">
        <v>50</v>
      </c>
      <c r="K90" s="45">
        <f t="shared" si="3"/>
        <v>2500</v>
      </c>
      <c r="L90" s="139"/>
    </row>
    <row r="91" spans="1:12" x14ac:dyDescent="0.55000000000000004">
      <c r="A91" s="19">
        <v>86</v>
      </c>
      <c r="B91" s="54" t="s">
        <v>1472</v>
      </c>
      <c r="C91" s="169" t="s">
        <v>385</v>
      </c>
      <c r="D91" s="20">
        <v>0</v>
      </c>
      <c r="E91" s="20">
        <v>0</v>
      </c>
      <c r="F91" s="20">
        <v>0</v>
      </c>
      <c r="G91" s="39">
        <v>20</v>
      </c>
      <c r="H91" s="39">
        <v>0</v>
      </c>
      <c r="I91" s="6">
        <f t="shared" si="2"/>
        <v>20</v>
      </c>
      <c r="J91" s="157">
        <v>40</v>
      </c>
      <c r="K91" s="45">
        <f t="shared" si="3"/>
        <v>800</v>
      </c>
      <c r="L91" s="139"/>
    </row>
    <row r="92" spans="1:12" x14ac:dyDescent="0.55000000000000004">
      <c r="A92" s="19">
        <v>87</v>
      </c>
      <c r="B92" s="54" t="s">
        <v>1473</v>
      </c>
      <c r="C92" s="169" t="s">
        <v>1338</v>
      </c>
      <c r="D92" s="20">
        <v>0</v>
      </c>
      <c r="E92" s="20">
        <v>0</v>
      </c>
      <c r="F92" s="20">
        <v>40</v>
      </c>
      <c r="G92" s="39">
        <v>90</v>
      </c>
      <c r="H92" s="39">
        <v>10</v>
      </c>
      <c r="I92" s="6">
        <f t="shared" si="2"/>
        <v>80</v>
      </c>
      <c r="J92" s="157">
        <v>27</v>
      </c>
      <c r="K92" s="45">
        <f t="shared" si="3"/>
        <v>2160</v>
      </c>
      <c r="L92" s="139"/>
    </row>
    <row r="93" spans="1:12" x14ac:dyDescent="0.55000000000000004">
      <c r="A93" s="19">
        <v>88</v>
      </c>
      <c r="B93" s="54" t="s">
        <v>1474</v>
      </c>
      <c r="C93" s="169" t="s">
        <v>385</v>
      </c>
      <c r="D93" s="20">
        <v>0</v>
      </c>
      <c r="E93" s="20">
        <v>0</v>
      </c>
      <c r="F93" s="20">
        <v>3</v>
      </c>
      <c r="G93" s="39">
        <v>9</v>
      </c>
      <c r="H93" s="39">
        <v>9</v>
      </c>
      <c r="I93" s="6">
        <f t="shared" si="2"/>
        <v>0</v>
      </c>
      <c r="J93" s="157">
        <v>900</v>
      </c>
      <c r="K93" s="45">
        <f t="shared" si="3"/>
        <v>0</v>
      </c>
      <c r="L93" s="139"/>
    </row>
    <row r="94" spans="1:12" x14ac:dyDescent="0.55000000000000004">
      <c r="A94" s="19">
        <v>89</v>
      </c>
      <c r="B94" s="54" t="s">
        <v>1432</v>
      </c>
      <c r="C94" s="169" t="s">
        <v>350</v>
      </c>
      <c r="D94" s="20">
        <v>0</v>
      </c>
      <c r="E94" s="20">
        <v>0</v>
      </c>
      <c r="F94" s="20">
        <v>28</v>
      </c>
      <c r="G94" s="39">
        <v>40</v>
      </c>
      <c r="H94" s="39">
        <v>0</v>
      </c>
      <c r="I94" s="6">
        <f t="shared" si="2"/>
        <v>40</v>
      </c>
      <c r="J94" s="157">
        <v>2500</v>
      </c>
      <c r="K94" s="45">
        <f t="shared" si="3"/>
        <v>100000</v>
      </c>
      <c r="L94" s="139"/>
    </row>
    <row r="95" spans="1:12" x14ac:dyDescent="0.55000000000000004">
      <c r="A95" s="19">
        <v>90</v>
      </c>
      <c r="B95" s="54" t="s">
        <v>1475</v>
      </c>
      <c r="C95" s="169" t="s">
        <v>350</v>
      </c>
      <c r="D95" s="20">
        <v>0</v>
      </c>
      <c r="E95" s="20">
        <v>0</v>
      </c>
      <c r="F95" s="20">
        <v>30</v>
      </c>
      <c r="G95" s="39">
        <v>40</v>
      </c>
      <c r="H95" s="39">
        <v>0</v>
      </c>
      <c r="I95" s="6">
        <f t="shared" si="2"/>
        <v>40</v>
      </c>
      <c r="J95" s="157">
        <v>2300</v>
      </c>
      <c r="K95" s="45">
        <f t="shared" si="3"/>
        <v>92000</v>
      </c>
      <c r="L95" s="139"/>
    </row>
    <row r="96" spans="1:12" x14ac:dyDescent="0.55000000000000004">
      <c r="A96" s="19">
        <v>91</v>
      </c>
      <c r="B96" s="54" t="s">
        <v>1476</v>
      </c>
      <c r="C96" s="169" t="s">
        <v>350</v>
      </c>
      <c r="D96" s="20">
        <v>0</v>
      </c>
      <c r="E96" s="20">
        <v>0</v>
      </c>
      <c r="F96" s="20">
        <v>28</v>
      </c>
      <c r="G96" s="39">
        <v>40</v>
      </c>
      <c r="H96" s="39">
        <v>0</v>
      </c>
      <c r="I96" s="6">
        <f t="shared" si="2"/>
        <v>40</v>
      </c>
      <c r="J96" s="157">
        <v>1300</v>
      </c>
      <c r="K96" s="45">
        <f t="shared" si="3"/>
        <v>52000</v>
      </c>
      <c r="L96" s="139"/>
    </row>
    <row r="97" spans="1:12" x14ac:dyDescent="0.55000000000000004">
      <c r="A97" s="19">
        <v>92</v>
      </c>
      <c r="B97" s="54" t="s">
        <v>1477</v>
      </c>
      <c r="C97" s="169" t="s">
        <v>350</v>
      </c>
      <c r="D97" s="20">
        <v>0</v>
      </c>
      <c r="E97" s="20">
        <v>0</v>
      </c>
      <c r="F97" s="20">
        <v>72</v>
      </c>
      <c r="G97" s="39">
        <v>120</v>
      </c>
      <c r="H97" s="39">
        <v>0</v>
      </c>
      <c r="I97" s="6">
        <f t="shared" si="2"/>
        <v>120</v>
      </c>
      <c r="J97" s="157">
        <v>1200</v>
      </c>
      <c r="K97" s="45">
        <f t="shared" si="3"/>
        <v>144000</v>
      </c>
      <c r="L97" s="139"/>
    </row>
    <row r="98" spans="1:12" x14ac:dyDescent="0.55000000000000004">
      <c r="A98" s="19">
        <v>93</v>
      </c>
      <c r="B98" s="54" t="s">
        <v>1478</v>
      </c>
      <c r="C98" s="169" t="s">
        <v>350</v>
      </c>
      <c r="D98" s="20">
        <v>0</v>
      </c>
      <c r="E98" s="20">
        <v>0</v>
      </c>
      <c r="F98" s="20">
        <v>13</v>
      </c>
      <c r="G98" s="39">
        <v>32</v>
      </c>
      <c r="H98" s="39">
        <v>0</v>
      </c>
      <c r="I98" s="6">
        <f t="shared" si="2"/>
        <v>32</v>
      </c>
      <c r="J98" s="157">
        <v>2500</v>
      </c>
      <c r="K98" s="45">
        <f t="shared" si="3"/>
        <v>80000</v>
      </c>
      <c r="L98" s="139"/>
    </row>
    <row r="99" spans="1:12" x14ac:dyDescent="0.55000000000000004">
      <c r="A99" s="19">
        <v>94</v>
      </c>
      <c r="B99" s="54" t="s">
        <v>1479</v>
      </c>
      <c r="C99" s="169" t="s">
        <v>350</v>
      </c>
      <c r="D99" s="20">
        <v>0</v>
      </c>
      <c r="E99" s="20">
        <v>0</v>
      </c>
      <c r="F99" s="20">
        <v>45</v>
      </c>
      <c r="G99" s="39">
        <v>80</v>
      </c>
      <c r="H99" s="39">
        <v>0</v>
      </c>
      <c r="I99" s="6">
        <f t="shared" si="2"/>
        <v>80</v>
      </c>
      <c r="J99" s="157">
        <v>800</v>
      </c>
      <c r="K99" s="45">
        <f t="shared" si="3"/>
        <v>64000</v>
      </c>
      <c r="L99" s="139"/>
    </row>
    <row r="100" spans="1:12" x14ac:dyDescent="0.55000000000000004">
      <c r="A100" s="19">
        <v>95</v>
      </c>
      <c r="B100" s="54" t="s">
        <v>1480</v>
      </c>
      <c r="C100" s="169" t="s">
        <v>235</v>
      </c>
      <c r="D100" s="20">
        <v>0</v>
      </c>
      <c r="E100" s="20">
        <v>0</v>
      </c>
      <c r="F100" s="20">
        <v>0</v>
      </c>
      <c r="G100" s="39">
        <v>20</v>
      </c>
      <c r="H100" s="39">
        <v>0</v>
      </c>
      <c r="I100" s="6">
        <f t="shared" si="2"/>
        <v>20</v>
      </c>
      <c r="J100" s="157">
        <v>1000</v>
      </c>
      <c r="K100" s="45">
        <f t="shared" si="3"/>
        <v>20000</v>
      </c>
      <c r="L100" s="139"/>
    </row>
    <row r="101" spans="1:12" x14ac:dyDescent="0.55000000000000004">
      <c r="A101" s="19">
        <v>96</v>
      </c>
      <c r="B101" s="54" t="s">
        <v>1481</v>
      </c>
      <c r="C101" s="169" t="s">
        <v>235</v>
      </c>
      <c r="D101" s="20">
        <v>0</v>
      </c>
      <c r="E101" s="20">
        <v>0</v>
      </c>
      <c r="F101" s="20">
        <v>0</v>
      </c>
      <c r="G101" s="39">
        <v>100</v>
      </c>
      <c r="H101" s="39">
        <v>0</v>
      </c>
      <c r="I101" s="6">
        <f t="shared" si="2"/>
        <v>100</v>
      </c>
      <c r="J101" s="157">
        <v>500</v>
      </c>
      <c r="K101" s="45">
        <f t="shared" si="3"/>
        <v>50000</v>
      </c>
      <c r="L101" s="139"/>
    </row>
    <row r="102" spans="1:12" x14ac:dyDescent="0.55000000000000004">
      <c r="A102" s="19">
        <v>97</v>
      </c>
      <c r="B102" s="54" t="s">
        <v>1482</v>
      </c>
      <c r="C102" s="169" t="s">
        <v>235</v>
      </c>
      <c r="D102" s="20">
        <v>0</v>
      </c>
      <c r="E102" s="20">
        <v>0</v>
      </c>
      <c r="F102" s="20">
        <v>0</v>
      </c>
      <c r="G102" s="39">
        <v>40</v>
      </c>
      <c r="H102" s="39">
        <v>0</v>
      </c>
      <c r="I102" s="6">
        <f t="shared" si="2"/>
        <v>40</v>
      </c>
      <c r="J102" s="157">
        <v>300</v>
      </c>
      <c r="K102" s="45">
        <f t="shared" si="3"/>
        <v>12000</v>
      </c>
      <c r="L102" s="139"/>
    </row>
    <row r="103" spans="1:12" x14ac:dyDescent="0.55000000000000004">
      <c r="A103" s="19">
        <v>98</v>
      </c>
      <c r="B103" s="54" t="s">
        <v>1483</v>
      </c>
      <c r="C103" s="169" t="s">
        <v>293</v>
      </c>
      <c r="D103" s="20">
        <v>0</v>
      </c>
      <c r="E103" s="20">
        <v>0</v>
      </c>
      <c r="F103" s="20">
        <v>0</v>
      </c>
      <c r="G103" s="39">
        <v>120</v>
      </c>
      <c r="H103" s="39">
        <v>0</v>
      </c>
      <c r="I103" s="6">
        <f t="shared" si="2"/>
        <v>120</v>
      </c>
      <c r="J103" s="157">
        <v>30</v>
      </c>
      <c r="K103" s="45">
        <f t="shared" si="3"/>
        <v>3600</v>
      </c>
      <c r="L103" s="139"/>
    </row>
    <row r="104" spans="1:12" x14ac:dyDescent="0.55000000000000004">
      <c r="A104" s="19">
        <v>99</v>
      </c>
      <c r="B104" s="54" t="s">
        <v>1484</v>
      </c>
      <c r="C104" s="169" t="s">
        <v>293</v>
      </c>
      <c r="D104" s="20">
        <v>0</v>
      </c>
      <c r="E104" s="20">
        <v>0</v>
      </c>
      <c r="F104" s="20">
        <v>0</v>
      </c>
      <c r="G104" s="39">
        <v>2000</v>
      </c>
      <c r="H104" s="39">
        <v>0</v>
      </c>
      <c r="I104" s="6">
        <f t="shared" si="2"/>
        <v>2000</v>
      </c>
      <c r="J104" s="157">
        <v>5</v>
      </c>
      <c r="K104" s="45">
        <f t="shared" si="3"/>
        <v>10000</v>
      </c>
      <c r="L104" s="139"/>
    </row>
    <row r="105" spans="1:12" x14ac:dyDescent="0.55000000000000004">
      <c r="A105" s="19">
        <v>100</v>
      </c>
      <c r="B105" s="67" t="s">
        <v>1485</v>
      </c>
      <c r="C105" s="169" t="s">
        <v>290</v>
      </c>
      <c r="D105" s="20">
        <v>0</v>
      </c>
      <c r="E105" s="20">
        <v>0</v>
      </c>
      <c r="F105" s="20">
        <v>0</v>
      </c>
      <c r="G105" s="39">
        <v>12</v>
      </c>
      <c r="H105" s="39">
        <v>0</v>
      </c>
      <c r="I105" s="6">
        <f t="shared" si="2"/>
        <v>12</v>
      </c>
      <c r="J105" s="157">
        <v>180</v>
      </c>
      <c r="K105" s="45">
        <f t="shared" si="3"/>
        <v>2160</v>
      </c>
      <c r="L105" s="139"/>
    </row>
    <row r="106" spans="1:12" x14ac:dyDescent="0.55000000000000004">
      <c r="A106" s="19">
        <v>101</v>
      </c>
      <c r="B106" s="54" t="s">
        <v>1486</v>
      </c>
      <c r="C106" s="169" t="s">
        <v>1516</v>
      </c>
      <c r="D106" s="20">
        <v>0</v>
      </c>
      <c r="E106" s="20">
        <v>0</v>
      </c>
      <c r="F106" s="20">
        <v>26</v>
      </c>
      <c r="G106" s="39">
        <v>214</v>
      </c>
      <c r="H106" s="39">
        <v>14</v>
      </c>
      <c r="I106" s="6">
        <f t="shared" si="2"/>
        <v>200</v>
      </c>
      <c r="J106" s="157">
        <v>150</v>
      </c>
      <c r="K106" s="45">
        <f t="shared" si="3"/>
        <v>30000</v>
      </c>
      <c r="L106" s="139"/>
    </row>
    <row r="107" spans="1:12" x14ac:dyDescent="0.55000000000000004">
      <c r="A107" s="19">
        <v>102</v>
      </c>
      <c r="B107" s="54" t="s">
        <v>1487</v>
      </c>
      <c r="C107" s="169" t="s">
        <v>293</v>
      </c>
      <c r="D107" s="20">
        <v>0</v>
      </c>
      <c r="E107" s="20">
        <v>0</v>
      </c>
      <c r="F107" s="20">
        <v>0</v>
      </c>
      <c r="G107" s="39">
        <v>20</v>
      </c>
      <c r="H107" s="39">
        <v>0</v>
      </c>
      <c r="I107" s="6">
        <f t="shared" si="2"/>
        <v>20</v>
      </c>
      <c r="J107" s="157">
        <v>30</v>
      </c>
      <c r="K107" s="45">
        <f t="shared" si="3"/>
        <v>600</v>
      </c>
      <c r="L107" s="139"/>
    </row>
    <row r="108" spans="1:12" x14ac:dyDescent="0.55000000000000004">
      <c r="A108" s="19">
        <v>103</v>
      </c>
      <c r="B108" s="54" t="s">
        <v>1488</v>
      </c>
      <c r="C108" s="169" t="s">
        <v>394</v>
      </c>
      <c r="D108" s="20">
        <v>0</v>
      </c>
      <c r="E108" s="20">
        <v>0</v>
      </c>
      <c r="F108" s="20">
        <v>15</v>
      </c>
      <c r="G108" s="39">
        <v>65</v>
      </c>
      <c r="H108" s="39">
        <v>5</v>
      </c>
      <c r="I108" s="6">
        <f t="shared" si="2"/>
        <v>60</v>
      </c>
      <c r="J108" s="157">
        <v>250</v>
      </c>
      <c r="K108" s="45">
        <f t="shared" si="3"/>
        <v>15000</v>
      </c>
      <c r="L108" s="139"/>
    </row>
    <row r="109" spans="1:12" x14ac:dyDescent="0.55000000000000004">
      <c r="A109" s="19">
        <v>104</v>
      </c>
      <c r="B109" s="54" t="s">
        <v>1489</v>
      </c>
      <c r="C109" s="169" t="s">
        <v>394</v>
      </c>
      <c r="D109" s="20">
        <v>0</v>
      </c>
      <c r="E109" s="20">
        <v>0</v>
      </c>
      <c r="F109" s="20">
        <v>0</v>
      </c>
      <c r="G109" s="39">
        <v>30</v>
      </c>
      <c r="H109" s="39">
        <v>0</v>
      </c>
      <c r="I109" s="6">
        <f t="shared" si="2"/>
        <v>30</v>
      </c>
      <c r="J109" s="157">
        <v>160</v>
      </c>
      <c r="K109" s="45">
        <f t="shared" si="3"/>
        <v>4800</v>
      </c>
      <c r="L109" s="139"/>
    </row>
    <row r="110" spans="1:12" x14ac:dyDescent="0.55000000000000004">
      <c r="A110" s="19">
        <v>105</v>
      </c>
      <c r="B110" s="54" t="s">
        <v>1490</v>
      </c>
      <c r="C110" s="169" t="s">
        <v>394</v>
      </c>
      <c r="D110" s="20">
        <v>0</v>
      </c>
      <c r="E110" s="20">
        <v>0</v>
      </c>
      <c r="F110" s="20">
        <v>7</v>
      </c>
      <c r="G110" s="39">
        <v>100</v>
      </c>
      <c r="H110" s="39">
        <v>0</v>
      </c>
      <c r="I110" s="6">
        <f t="shared" si="2"/>
        <v>100</v>
      </c>
      <c r="J110" s="157">
        <v>150</v>
      </c>
      <c r="K110" s="45">
        <f t="shared" si="3"/>
        <v>15000</v>
      </c>
      <c r="L110" s="139"/>
    </row>
    <row r="111" spans="1:12" x14ac:dyDescent="0.55000000000000004">
      <c r="A111" s="19">
        <v>106</v>
      </c>
      <c r="B111" s="54" t="s">
        <v>1491</v>
      </c>
      <c r="C111" s="169" t="s">
        <v>235</v>
      </c>
      <c r="D111" s="20">
        <v>0</v>
      </c>
      <c r="E111" s="20">
        <v>0</v>
      </c>
      <c r="F111" s="20">
        <v>39</v>
      </c>
      <c r="G111" s="39">
        <v>78</v>
      </c>
      <c r="H111" s="39">
        <v>18</v>
      </c>
      <c r="I111" s="6">
        <f t="shared" si="2"/>
        <v>60</v>
      </c>
      <c r="J111" s="157">
        <v>55</v>
      </c>
      <c r="K111" s="45">
        <f t="shared" si="3"/>
        <v>3300</v>
      </c>
      <c r="L111" s="139"/>
    </row>
    <row r="112" spans="1:12" x14ac:dyDescent="0.55000000000000004">
      <c r="A112" s="19">
        <v>107</v>
      </c>
      <c r="B112" s="54" t="s">
        <v>1492</v>
      </c>
      <c r="C112" s="169" t="s">
        <v>350</v>
      </c>
      <c r="D112" s="20">
        <v>0</v>
      </c>
      <c r="E112" s="20">
        <v>0</v>
      </c>
      <c r="F112" s="20">
        <v>10</v>
      </c>
      <c r="G112" s="39">
        <v>40</v>
      </c>
      <c r="H112" s="39">
        <v>0</v>
      </c>
      <c r="I112" s="6">
        <f t="shared" si="2"/>
        <v>40</v>
      </c>
      <c r="J112" s="157">
        <v>870</v>
      </c>
      <c r="K112" s="45">
        <f t="shared" si="3"/>
        <v>34800</v>
      </c>
      <c r="L112" s="139"/>
    </row>
    <row r="113" spans="1:12" x14ac:dyDescent="0.55000000000000004">
      <c r="A113" s="19">
        <v>108</v>
      </c>
      <c r="B113" s="54" t="s">
        <v>1493</v>
      </c>
      <c r="C113" s="169" t="s">
        <v>350</v>
      </c>
      <c r="D113" s="20">
        <v>0</v>
      </c>
      <c r="E113" s="20">
        <v>0</v>
      </c>
      <c r="F113" s="20">
        <v>10</v>
      </c>
      <c r="G113" s="39">
        <v>30</v>
      </c>
      <c r="H113" s="39">
        <v>0</v>
      </c>
      <c r="I113" s="6">
        <f t="shared" si="2"/>
        <v>30</v>
      </c>
      <c r="J113" s="157">
        <v>550</v>
      </c>
      <c r="K113" s="45">
        <f t="shared" si="3"/>
        <v>16500</v>
      </c>
      <c r="L113" s="139"/>
    </row>
    <row r="114" spans="1:12" x14ac:dyDescent="0.55000000000000004">
      <c r="A114" s="19">
        <v>109</v>
      </c>
      <c r="B114" s="54" t="s">
        <v>1494</v>
      </c>
      <c r="C114" s="169" t="s">
        <v>350</v>
      </c>
      <c r="D114" s="20">
        <v>0</v>
      </c>
      <c r="E114" s="20">
        <v>0</v>
      </c>
      <c r="F114" s="20">
        <v>9</v>
      </c>
      <c r="G114" s="39">
        <v>51</v>
      </c>
      <c r="H114" s="39">
        <v>1</v>
      </c>
      <c r="I114" s="6">
        <f t="shared" si="2"/>
        <v>50</v>
      </c>
      <c r="J114" s="157">
        <v>380</v>
      </c>
      <c r="K114" s="45">
        <f t="shared" si="3"/>
        <v>19000</v>
      </c>
      <c r="L114" s="139"/>
    </row>
    <row r="115" spans="1:12" x14ac:dyDescent="0.55000000000000004">
      <c r="A115" s="19">
        <v>110</v>
      </c>
      <c r="B115" s="54" t="s">
        <v>1495</v>
      </c>
      <c r="C115" s="169" t="s">
        <v>350</v>
      </c>
      <c r="D115" s="20">
        <v>0</v>
      </c>
      <c r="E115" s="20">
        <v>0</v>
      </c>
      <c r="F115" s="20">
        <v>0</v>
      </c>
      <c r="G115" s="39">
        <v>10</v>
      </c>
      <c r="H115" s="39">
        <v>0</v>
      </c>
      <c r="I115" s="6">
        <f t="shared" si="2"/>
        <v>10</v>
      </c>
      <c r="J115" s="157">
        <v>600</v>
      </c>
      <c r="K115" s="45">
        <f t="shared" si="3"/>
        <v>6000</v>
      </c>
      <c r="L115" s="139"/>
    </row>
    <row r="116" spans="1:12" x14ac:dyDescent="0.55000000000000004">
      <c r="A116" s="19">
        <v>111</v>
      </c>
      <c r="B116" s="54" t="s">
        <v>1496</v>
      </c>
      <c r="C116" s="169" t="s">
        <v>299</v>
      </c>
      <c r="D116" s="20">
        <v>0</v>
      </c>
      <c r="E116" s="20">
        <v>0</v>
      </c>
      <c r="F116" s="20">
        <v>0</v>
      </c>
      <c r="G116" s="39">
        <v>25</v>
      </c>
      <c r="H116" s="39">
        <v>5</v>
      </c>
      <c r="I116" s="6">
        <f t="shared" si="2"/>
        <v>20</v>
      </c>
      <c r="J116" s="157">
        <v>100</v>
      </c>
      <c r="K116" s="45">
        <f t="shared" si="3"/>
        <v>2000</v>
      </c>
      <c r="L116" s="139"/>
    </row>
    <row r="117" spans="1:12" x14ac:dyDescent="0.55000000000000004">
      <c r="A117" s="19">
        <v>112</v>
      </c>
      <c r="B117" s="54" t="s">
        <v>1497</v>
      </c>
      <c r="C117" s="169" t="s">
        <v>1328</v>
      </c>
      <c r="D117" s="20">
        <v>0</v>
      </c>
      <c r="E117" s="20">
        <v>0</v>
      </c>
      <c r="F117" s="20">
        <v>4</v>
      </c>
      <c r="G117" s="39">
        <v>21</v>
      </c>
      <c r="H117" s="39">
        <v>1</v>
      </c>
      <c r="I117" s="6">
        <f t="shared" si="2"/>
        <v>20</v>
      </c>
      <c r="J117" s="157">
        <v>350</v>
      </c>
      <c r="K117" s="45">
        <f t="shared" si="3"/>
        <v>7000</v>
      </c>
      <c r="L117" s="139"/>
    </row>
    <row r="118" spans="1:12" x14ac:dyDescent="0.55000000000000004">
      <c r="A118" s="19">
        <v>113</v>
      </c>
      <c r="B118" s="54" t="s">
        <v>1498</v>
      </c>
      <c r="C118" s="169" t="s">
        <v>299</v>
      </c>
      <c r="D118" s="20">
        <v>0</v>
      </c>
      <c r="E118" s="20">
        <v>0</v>
      </c>
      <c r="F118" s="20">
        <v>0</v>
      </c>
      <c r="G118" s="39">
        <v>12</v>
      </c>
      <c r="H118" s="39">
        <v>0</v>
      </c>
      <c r="I118" s="6">
        <f t="shared" si="2"/>
        <v>12</v>
      </c>
      <c r="J118" s="157">
        <v>320</v>
      </c>
      <c r="K118" s="45">
        <f t="shared" si="3"/>
        <v>3840</v>
      </c>
      <c r="L118" s="139"/>
    </row>
    <row r="119" spans="1:12" x14ac:dyDescent="0.55000000000000004">
      <c r="A119" s="19">
        <v>114</v>
      </c>
      <c r="B119" s="54" t="s">
        <v>1499</v>
      </c>
      <c r="C119" s="169" t="s">
        <v>299</v>
      </c>
      <c r="D119" s="20">
        <v>0</v>
      </c>
      <c r="E119" s="20">
        <v>0</v>
      </c>
      <c r="F119" s="20">
        <v>0</v>
      </c>
      <c r="G119" s="39">
        <v>10</v>
      </c>
      <c r="H119" s="39">
        <v>10</v>
      </c>
      <c r="I119" s="6">
        <f t="shared" si="2"/>
        <v>0</v>
      </c>
      <c r="J119" s="157">
        <v>20</v>
      </c>
      <c r="K119" s="45">
        <f t="shared" si="3"/>
        <v>0</v>
      </c>
      <c r="L119" s="139"/>
    </row>
    <row r="120" spans="1:12" x14ac:dyDescent="0.55000000000000004">
      <c r="A120" s="19">
        <v>115</v>
      </c>
      <c r="B120" s="54" t="s">
        <v>1500</v>
      </c>
      <c r="C120" s="169" t="s">
        <v>299</v>
      </c>
      <c r="D120" s="20">
        <v>0</v>
      </c>
      <c r="E120" s="20">
        <v>0</v>
      </c>
      <c r="F120" s="20">
        <v>0</v>
      </c>
      <c r="G120" s="39">
        <v>100</v>
      </c>
      <c r="H120" s="39">
        <v>0</v>
      </c>
      <c r="I120" s="6">
        <f t="shared" si="2"/>
        <v>100</v>
      </c>
      <c r="J120" s="157">
        <v>100</v>
      </c>
      <c r="K120" s="45">
        <f t="shared" si="3"/>
        <v>10000</v>
      </c>
      <c r="L120" s="139"/>
    </row>
    <row r="121" spans="1:12" x14ac:dyDescent="0.55000000000000004">
      <c r="A121" s="19">
        <v>116</v>
      </c>
      <c r="B121" s="54" t="s">
        <v>1501</v>
      </c>
      <c r="C121" s="169" t="s">
        <v>299</v>
      </c>
      <c r="D121" s="20">
        <v>21</v>
      </c>
      <c r="E121" s="20">
        <v>8</v>
      </c>
      <c r="F121" s="20">
        <v>31</v>
      </c>
      <c r="G121" s="39">
        <v>108</v>
      </c>
      <c r="H121" s="39">
        <v>8</v>
      </c>
      <c r="I121" s="6">
        <f t="shared" si="2"/>
        <v>100</v>
      </c>
      <c r="J121" s="157">
        <v>85</v>
      </c>
      <c r="K121" s="45">
        <f t="shared" si="3"/>
        <v>8500</v>
      </c>
      <c r="L121" s="139"/>
    </row>
    <row r="122" spans="1:12" x14ac:dyDescent="0.55000000000000004">
      <c r="A122" s="19">
        <v>117</v>
      </c>
      <c r="B122" s="54" t="s">
        <v>1502</v>
      </c>
      <c r="C122" s="169" t="s">
        <v>299</v>
      </c>
      <c r="D122" s="20">
        <v>0</v>
      </c>
      <c r="E122" s="20">
        <v>0</v>
      </c>
      <c r="F122" s="20">
        <v>0</v>
      </c>
      <c r="G122" s="39">
        <v>100</v>
      </c>
      <c r="H122" s="39">
        <v>0</v>
      </c>
      <c r="I122" s="6">
        <f t="shared" si="2"/>
        <v>100</v>
      </c>
      <c r="J122" s="157">
        <v>65</v>
      </c>
      <c r="K122" s="45">
        <f t="shared" si="3"/>
        <v>6500</v>
      </c>
      <c r="L122" s="139"/>
    </row>
    <row r="123" spans="1:12" x14ac:dyDescent="0.55000000000000004">
      <c r="A123" s="19">
        <v>118</v>
      </c>
      <c r="B123" s="54" t="s">
        <v>1503</v>
      </c>
      <c r="C123" s="169" t="s">
        <v>385</v>
      </c>
      <c r="D123" s="20">
        <v>0</v>
      </c>
      <c r="E123" s="20">
        <v>0</v>
      </c>
      <c r="F123" s="20">
        <v>0</v>
      </c>
      <c r="G123" s="39">
        <v>2000</v>
      </c>
      <c r="H123" s="39">
        <v>0</v>
      </c>
      <c r="I123" s="6">
        <f t="shared" si="2"/>
        <v>2000</v>
      </c>
      <c r="J123" s="157">
        <v>3</v>
      </c>
      <c r="K123" s="45">
        <f t="shared" si="3"/>
        <v>6000</v>
      </c>
      <c r="L123" s="139"/>
    </row>
    <row r="124" spans="1:12" x14ac:dyDescent="0.55000000000000004">
      <c r="A124" s="19">
        <v>119</v>
      </c>
      <c r="B124" s="54" t="s">
        <v>1504</v>
      </c>
      <c r="C124" s="169" t="s">
        <v>299</v>
      </c>
      <c r="D124" s="20">
        <v>0</v>
      </c>
      <c r="E124" s="20">
        <v>0</v>
      </c>
      <c r="F124" s="20">
        <v>0</v>
      </c>
      <c r="G124" s="39">
        <v>2000</v>
      </c>
      <c r="H124" s="39">
        <v>0</v>
      </c>
      <c r="I124" s="6">
        <f t="shared" si="2"/>
        <v>2000</v>
      </c>
      <c r="J124" s="157">
        <v>1.5</v>
      </c>
      <c r="K124" s="45">
        <f t="shared" si="3"/>
        <v>3000</v>
      </c>
      <c r="L124" s="139"/>
    </row>
    <row r="125" spans="1:12" x14ac:dyDescent="0.55000000000000004">
      <c r="A125" s="19">
        <v>120</v>
      </c>
      <c r="B125" s="54" t="s">
        <v>1505</v>
      </c>
      <c r="C125" s="169" t="s">
        <v>1338</v>
      </c>
      <c r="D125" s="20">
        <v>0</v>
      </c>
      <c r="E125" s="20">
        <v>0</v>
      </c>
      <c r="F125" s="20">
        <v>0</v>
      </c>
      <c r="G125" s="39">
        <v>10</v>
      </c>
      <c r="H125" s="39">
        <v>0</v>
      </c>
      <c r="I125" s="6">
        <f t="shared" si="2"/>
        <v>10</v>
      </c>
      <c r="J125" s="157">
        <v>20</v>
      </c>
      <c r="K125" s="45">
        <f t="shared" si="3"/>
        <v>200</v>
      </c>
      <c r="L125" s="139"/>
    </row>
    <row r="126" spans="1:12" x14ac:dyDescent="0.55000000000000004">
      <c r="A126" s="19">
        <v>121</v>
      </c>
      <c r="B126" s="54" t="s">
        <v>1189</v>
      </c>
      <c r="C126" s="169" t="s">
        <v>299</v>
      </c>
      <c r="D126" s="20">
        <v>0</v>
      </c>
      <c r="E126" s="20">
        <v>0</v>
      </c>
      <c r="F126" s="20">
        <v>0</v>
      </c>
      <c r="G126" s="39">
        <v>10</v>
      </c>
      <c r="H126" s="39">
        <v>0</v>
      </c>
      <c r="I126" s="6">
        <f t="shared" si="2"/>
        <v>10</v>
      </c>
      <c r="J126" s="157">
        <v>1000</v>
      </c>
      <c r="K126" s="45">
        <f t="shared" si="3"/>
        <v>10000</v>
      </c>
      <c r="L126" s="139"/>
    </row>
    <row r="127" spans="1:12" x14ac:dyDescent="0.55000000000000004">
      <c r="A127" s="19">
        <v>122</v>
      </c>
      <c r="B127" s="20" t="s">
        <v>1506</v>
      </c>
      <c r="C127" s="169" t="s">
        <v>253</v>
      </c>
      <c r="D127" s="20">
        <v>0</v>
      </c>
      <c r="E127" s="20">
        <v>0</v>
      </c>
      <c r="F127" s="20">
        <v>0</v>
      </c>
      <c r="G127" s="39">
        <v>2</v>
      </c>
      <c r="H127" s="39">
        <v>0</v>
      </c>
      <c r="I127" s="6">
        <f t="shared" si="2"/>
        <v>2</v>
      </c>
      <c r="J127" s="157">
        <v>1160</v>
      </c>
      <c r="K127" s="45">
        <f t="shared" si="3"/>
        <v>2320</v>
      </c>
      <c r="L127" s="139"/>
    </row>
    <row r="128" spans="1:12" x14ac:dyDescent="0.55000000000000004">
      <c r="A128" s="19">
        <v>123</v>
      </c>
      <c r="B128" s="20" t="s">
        <v>1507</v>
      </c>
      <c r="C128" s="169" t="s">
        <v>253</v>
      </c>
      <c r="D128" s="20">
        <v>0</v>
      </c>
      <c r="E128" s="20">
        <v>0</v>
      </c>
      <c r="F128" s="20">
        <v>0</v>
      </c>
      <c r="G128" s="39">
        <v>1</v>
      </c>
      <c r="H128" s="39">
        <v>0</v>
      </c>
      <c r="I128" s="6">
        <f t="shared" si="2"/>
        <v>1</v>
      </c>
      <c r="J128" s="157">
        <v>1280</v>
      </c>
      <c r="K128" s="45">
        <f t="shared" si="3"/>
        <v>1280</v>
      </c>
      <c r="L128" s="139"/>
    </row>
    <row r="129" spans="1:12" x14ac:dyDescent="0.55000000000000004">
      <c r="A129" s="19">
        <v>124</v>
      </c>
      <c r="B129" s="20" t="s">
        <v>1508</v>
      </c>
      <c r="C129" s="169" t="s">
        <v>253</v>
      </c>
      <c r="D129" s="20">
        <v>0</v>
      </c>
      <c r="E129" s="20">
        <v>0</v>
      </c>
      <c r="F129" s="20">
        <v>0</v>
      </c>
      <c r="G129" s="39">
        <v>1</v>
      </c>
      <c r="H129" s="39">
        <v>0</v>
      </c>
      <c r="I129" s="6">
        <f t="shared" si="2"/>
        <v>1</v>
      </c>
      <c r="J129" s="157">
        <v>1440</v>
      </c>
      <c r="K129" s="45">
        <f t="shared" si="3"/>
        <v>1440</v>
      </c>
      <c r="L129" s="139"/>
    </row>
    <row r="130" spans="1:12" x14ac:dyDescent="0.55000000000000004">
      <c r="A130" s="19">
        <v>125</v>
      </c>
      <c r="B130" s="20" t="s">
        <v>1509</v>
      </c>
      <c r="C130" s="169" t="s">
        <v>253</v>
      </c>
      <c r="D130" s="20">
        <v>0</v>
      </c>
      <c r="E130" s="20">
        <v>0</v>
      </c>
      <c r="F130" s="20">
        <v>0</v>
      </c>
      <c r="G130" s="39">
        <v>2</v>
      </c>
      <c r="H130" s="39">
        <v>0</v>
      </c>
      <c r="I130" s="6">
        <f t="shared" si="2"/>
        <v>2</v>
      </c>
      <c r="J130" s="157">
        <v>2800</v>
      </c>
      <c r="K130" s="45">
        <f t="shared" si="3"/>
        <v>5600</v>
      </c>
      <c r="L130" s="139"/>
    </row>
    <row r="131" spans="1:12" x14ac:dyDescent="0.55000000000000004">
      <c r="A131" s="19">
        <v>126</v>
      </c>
      <c r="B131" s="20" t="s">
        <v>1510</v>
      </c>
      <c r="C131" s="169" t="s">
        <v>253</v>
      </c>
      <c r="D131" s="20">
        <v>0</v>
      </c>
      <c r="E131" s="20">
        <v>0</v>
      </c>
      <c r="F131" s="20">
        <v>0</v>
      </c>
      <c r="G131" s="39">
        <v>1</v>
      </c>
      <c r="H131" s="39">
        <v>0</v>
      </c>
      <c r="I131" s="6">
        <f t="shared" si="2"/>
        <v>1</v>
      </c>
      <c r="J131" s="157">
        <v>4520</v>
      </c>
      <c r="K131" s="45">
        <f t="shared" si="3"/>
        <v>4520</v>
      </c>
      <c r="L131" s="139"/>
    </row>
    <row r="132" spans="1:12" x14ac:dyDescent="0.55000000000000004">
      <c r="A132" s="19">
        <v>127</v>
      </c>
      <c r="B132" s="20" t="s">
        <v>1511</v>
      </c>
      <c r="C132" s="169" t="s">
        <v>253</v>
      </c>
      <c r="D132" s="20">
        <v>0</v>
      </c>
      <c r="E132" s="20">
        <v>0</v>
      </c>
      <c r="F132" s="20">
        <v>0</v>
      </c>
      <c r="G132" s="39">
        <v>1</v>
      </c>
      <c r="H132" s="39">
        <v>0</v>
      </c>
      <c r="I132" s="6">
        <f t="shared" si="2"/>
        <v>1</v>
      </c>
      <c r="J132" s="157">
        <v>1240</v>
      </c>
      <c r="K132" s="45">
        <f t="shared" si="3"/>
        <v>1240</v>
      </c>
      <c r="L132" s="139"/>
    </row>
    <row r="133" spans="1:12" x14ac:dyDescent="0.55000000000000004">
      <c r="A133" s="19">
        <v>128</v>
      </c>
      <c r="B133" s="20" t="s">
        <v>1512</v>
      </c>
      <c r="C133" s="169" t="s">
        <v>253</v>
      </c>
      <c r="D133" s="20">
        <v>0</v>
      </c>
      <c r="E133" s="20">
        <v>0</v>
      </c>
      <c r="F133" s="20">
        <v>0</v>
      </c>
      <c r="G133" s="39">
        <v>2</v>
      </c>
      <c r="H133" s="39">
        <v>0</v>
      </c>
      <c r="I133" s="6">
        <f t="shared" si="2"/>
        <v>2</v>
      </c>
      <c r="J133" s="157">
        <v>1390</v>
      </c>
      <c r="K133" s="45">
        <f t="shared" si="3"/>
        <v>2780</v>
      </c>
      <c r="L133" s="139"/>
    </row>
    <row r="134" spans="1:12" x14ac:dyDescent="0.55000000000000004">
      <c r="A134" s="19">
        <v>129</v>
      </c>
      <c r="B134" s="20" t="s">
        <v>1513</v>
      </c>
      <c r="C134" s="169" t="s">
        <v>518</v>
      </c>
      <c r="D134" s="20">
        <v>0</v>
      </c>
      <c r="E134" s="20">
        <v>0</v>
      </c>
      <c r="F134" s="20">
        <v>0</v>
      </c>
      <c r="G134" s="39">
        <v>6</v>
      </c>
      <c r="H134" s="39">
        <v>0</v>
      </c>
      <c r="I134" s="6">
        <f t="shared" si="2"/>
        <v>6</v>
      </c>
      <c r="J134" s="157">
        <v>200</v>
      </c>
      <c r="K134" s="45">
        <f t="shared" si="3"/>
        <v>1200</v>
      </c>
      <c r="L134" s="139"/>
    </row>
    <row r="135" spans="1:12" x14ac:dyDescent="0.55000000000000004">
      <c r="A135" s="19">
        <v>130</v>
      </c>
      <c r="B135" s="20" t="s">
        <v>1514</v>
      </c>
      <c r="C135" s="169" t="s">
        <v>1376</v>
      </c>
      <c r="D135" s="20">
        <v>0</v>
      </c>
      <c r="E135" s="20">
        <v>0</v>
      </c>
      <c r="F135" s="20">
        <v>0</v>
      </c>
      <c r="G135" s="39">
        <v>80</v>
      </c>
      <c r="H135" s="39">
        <v>0</v>
      </c>
      <c r="I135" s="6">
        <f t="shared" ref="I135" si="4">G135-H135</f>
        <v>80</v>
      </c>
      <c r="J135" s="157">
        <v>100</v>
      </c>
      <c r="K135" s="45">
        <f t="shared" ref="K135" si="5">I135*J135</f>
        <v>8000</v>
      </c>
      <c r="L135" s="139"/>
    </row>
    <row r="136" spans="1:12" x14ac:dyDescent="0.55000000000000004">
      <c r="A136" s="17"/>
      <c r="B136" s="17"/>
      <c r="C136" s="17"/>
      <c r="D136" s="17"/>
      <c r="E136" s="17"/>
      <c r="F136" s="17"/>
      <c r="G136" s="17"/>
      <c r="H136" s="17"/>
      <c r="I136" s="17"/>
      <c r="J136" s="17">
        <f>COUNT(I6:I135)</f>
        <v>130</v>
      </c>
      <c r="K136" s="147">
        <f>SUM(K6:K135)</f>
        <v>2374864</v>
      </c>
    </row>
  </sheetData>
  <mergeCells count="13">
    <mergeCell ref="A4:A5"/>
    <mergeCell ref="B4:B5"/>
    <mergeCell ref="C4:C5"/>
    <mergeCell ref="D4:F4"/>
    <mergeCell ref="G4:G5"/>
    <mergeCell ref="J4:J5"/>
    <mergeCell ref="L4:L5"/>
    <mergeCell ref="C1:K1"/>
    <mergeCell ref="C2:K2"/>
    <mergeCell ref="C3:K3"/>
    <mergeCell ref="H4:H5"/>
    <mergeCell ref="I4:I5"/>
    <mergeCell ref="K4:K5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3"/>
  <sheetViews>
    <sheetView workbookViewId="0">
      <selection activeCell="J9" sqref="I9:J9"/>
    </sheetView>
  </sheetViews>
  <sheetFormatPr defaultColWidth="9" defaultRowHeight="24" x14ac:dyDescent="0.55000000000000004"/>
  <cols>
    <col min="1" max="1" width="4.875" style="34" bestFit="1" customWidth="1"/>
    <col min="2" max="2" width="35.25" style="34" customWidth="1"/>
    <col min="3" max="3" width="8.875" style="34" customWidth="1"/>
    <col min="4" max="5" width="7.375" style="34" customWidth="1"/>
    <col min="6" max="10" width="9" style="34"/>
    <col min="11" max="11" width="24.375" style="34" bestFit="1" customWidth="1"/>
    <col min="12" max="12" width="13.25" style="34" customWidth="1"/>
    <col min="13" max="16384" width="9" style="34"/>
  </cols>
  <sheetData>
    <row r="1" spans="1:12" x14ac:dyDescent="0.55000000000000004">
      <c r="A1" s="16"/>
      <c r="B1" s="17"/>
      <c r="C1" s="209" t="s">
        <v>13</v>
      </c>
      <c r="D1" s="209"/>
      <c r="E1" s="209"/>
      <c r="F1" s="209"/>
      <c r="G1" s="209"/>
      <c r="H1" s="209"/>
      <c r="I1" s="209"/>
      <c r="J1" s="209"/>
      <c r="K1" s="209"/>
    </row>
    <row r="2" spans="1:12" x14ac:dyDescent="0.55000000000000004">
      <c r="A2" s="16"/>
      <c r="B2" s="17"/>
      <c r="C2" s="209" t="s">
        <v>1190</v>
      </c>
      <c r="D2" s="209"/>
      <c r="E2" s="209"/>
      <c r="F2" s="209"/>
      <c r="G2" s="209"/>
      <c r="H2" s="209"/>
      <c r="I2" s="209"/>
      <c r="J2" s="209"/>
      <c r="K2" s="209"/>
    </row>
    <row r="3" spans="1:12" x14ac:dyDescent="0.55000000000000004">
      <c r="A3" s="18"/>
      <c r="B3" s="17"/>
      <c r="C3" s="210" t="s">
        <v>34</v>
      </c>
      <c r="D3" s="210"/>
      <c r="E3" s="210"/>
      <c r="F3" s="210"/>
      <c r="G3" s="210"/>
      <c r="H3" s="210"/>
      <c r="I3" s="210"/>
      <c r="J3" s="210"/>
      <c r="K3" s="210"/>
    </row>
    <row r="4" spans="1:12" ht="21" customHeight="1" x14ac:dyDescent="0.55000000000000004">
      <c r="A4" s="202" t="s">
        <v>0</v>
      </c>
      <c r="B4" s="203" t="s">
        <v>9</v>
      </c>
      <c r="C4" s="203" t="s">
        <v>1</v>
      </c>
      <c r="D4" s="202" t="s">
        <v>2</v>
      </c>
      <c r="E4" s="202"/>
      <c r="F4" s="202"/>
      <c r="G4" s="205" t="s">
        <v>35</v>
      </c>
      <c r="H4" s="205" t="s">
        <v>3</v>
      </c>
      <c r="I4" s="205" t="s">
        <v>37</v>
      </c>
      <c r="J4" s="211" t="s">
        <v>4</v>
      </c>
      <c r="K4" s="205" t="s">
        <v>36</v>
      </c>
      <c r="L4" s="207" t="s">
        <v>10</v>
      </c>
    </row>
    <row r="5" spans="1:12" x14ac:dyDescent="0.55000000000000004">
      <c r="A5" s="202"/>
      <c r="B5" s="204"/>
      <c r="C5" s="204"/>
      <c r="D5" s="168" t="s">
        <v>6</v>
      </c>
      <c r="E5" s="168" t="s">
        <v>7</v>
      </c>
      <c r="F5" s="168" t="s">
        <v>33</v>
      </c>
      <c r="G5" s="206"/>
      <c r="H5" s="206"/>
      <c r="I5" s="206"/>
      <c r="J5" s="211"/>
      <c r="K5" s="206"/>
      <c r="L5" s="208"/>
    </row>
    <row r="6" spans="1:12" x14ac:dyDescent="0.55000000000000004">
      <c r="A6" s="19">
        <v>1</v>
      </c>
      <c r="B6" s="139" t="s">
        <v>1377</v>
      </c>
      <c r="C6" s="7" t="s">
        <v>385</v>
      </c>
      <c r="D6" s="6">
        <v>0</v>
      </c>
      <c r="E6" s="6">
        <v>0</v>
      </c>
      <c r="F6" s="6">
        <v>4</v>
      </c>
      <c r="G6" s="6">
        <v>10</v>
      </c>
      <c r="H6" s="6">
        <v>0</v>
      </c>
      <c r="I6" s="6">
        <f t="shared" ref="I6:I12" si="0">G6-H6</f>
        <v>10</v>
      </c>
      <c r="J6" s="8">
        <v>130</v>
      </c>
      <c r="K6" s="41">
        <f t="shared" ref="K6:K12" si="1">I6*J6</f>
        <v>1300</v>
      </c>
      <c r="L6" s="139"/>
    </row>
    <row r="7" spans="1:12" x14ac:dyDescent="0.55000000000000004">
      <c r="A7" s="19">
        <v>2</v>
      </c>
      <c r="B7" s="139" t="s">
        <v>1378</v>
      </c>
      <c r="C7" s="7" t="s">
        <v>385</v>
      </c>
      <c r="D7" s="6">
        <v>0</v>
      </c>
      <c r="E7" s="6">
        <v>0</v>
      </c>
      <c r="F7" s="6">
        <v>24</v>
      </c>
      <c r="G7" s="6">
        <v>96</v>
      </c>
      <c r="H7" s="6">
        <v>0</v>
      </c>
      <c r="I7" s="6">
        <f t="shared" si="0"/>
        <v>96</v>
      </c>
      <c r="J7" s="8">
        <v>15</v>
      </c>
      <c r="K7" s="41">
        <f t="shared" si="1"/>
        <v>1440</v>
      </c>
      <c r="L7" s="139"/>
    </row>
    <row r="8" spans="1:12" x14ac:dyDescent="0.55000000000000004">
      <c r="A8" s="19">
        <v>3</v>
      </c>
      <c r="B8" s="139" t="s">
        <v>1379</v>
      </c>
      <c r="C8" s="7" t="s">
        <v>1384</v>
      </c>
      <c r="D8" s="6">
        <v>0</v>
      </c>
      <c r="E8" s="6">
        <v>0</v>
      </c>
      <c r="F8" s="6">
        <v>23644.32</v>
      </c>
      <c r="G8" s="6">
        <v>35000</v>
      </c>
      <c r="H8" s="6">
        <v>0</v>
      </c>
      <c r="I8" s="6">
        <f t="shared" si="0"/>
        <v>35000</v>
      </c>
      <c r="J8" s="8">
        <v>35</v>
      </c>
      <c r="K8" s="41">
        <f t="shared" si="1"/>
        <v>1225000</v>
      </c>
      <c r="L8" s="139"/>
    </row>
    <row r="9" spans="1:12" x14ac:dyDescent="0.55000000000000004">
      <c r="A9" s="19">
        <v>4</v>
      </c>
      <c r="B9" s="139" t="s">
        <v>1380</v>
      </c>
      <c r="C9" s="7" t="s">
        <v>1384</v>
      </c>
      <c r="D9" s="6">
        <v>0</v>
      </c>
      <c r="E9" s="6">
        <v>0</v>
      </c>
      <c r="F9" s="6">
        <v>333.91</v>
      </c>
      <c r="G9" s="6">
        <v>3000</v>
      </c>
      <c r="H9" s="6">
        <v>0</v>
      </c>
      <c r="I9" s="6">
        <f t="shared" si="0"/>
        <v>3000</v>
      </c>
      <c r="J9" s="8">
        <v>35</v>
      </c>
      <c r="K9" s="41">
        <f t="shared" si="1"/>
        <v>105000</v>
      </c>
      <c r="L9" s="139"/>
    </row>
    <row r="10" spans="1:12" x14ac:dyDescent="0.55000000000000004">
      <c r="A10" s="19">
        <v>5</v>
      </c>
      <c r="B10" s="139" t="s">
        <v>1381</v>
      </c>
      <c r="C10" s="7" t="s">
        <v>1384</v>
      </c>
      <c r="D10" s="6">
        <v>0</v>
      </c>
      <c r="E10" s="6">
        <v>0</v>
      </c>
      <c r="F10" s="6">
        <v>374.11</v>
      </c>
      <c r="G10" s="6">
        <v>1200</v>
      </c>
      <c r="H10" s="6">
        <v>0</v>
      </c>
      <c r="I10" s="6">
        <f t="shared" si="0"/>
        <v>1200</v>
      </c>
      <c r="J10" s="8">
        <v>35</v>
      </c>
      <c r="K10" s="41">
        <f t="shared" si="1"/>
        <v>42000</v>
      </c>
      <c r="L10" s="139"/>
    </row>
    <row r="11" spans="1:12" x14ac:dyDescent="0.55000000000000004">
      <c r="A11" s="19">
        <v>6</v>
      </c>
      <c r="B11" s="139" t="s">
        <v>1382</v>
      </c>
      <c r="C11" s="7" t="s">
        <v>1384</v>
      </c>
      <c r="D11" s="6">
        <v>0</v>
      </c>
      <c r="E11" s="6">
        <v>0</v>
      </c>
      <c r="F11" s="6">
        <v>325.14999999999998</v>
      </c>
      <c r="G11" s="6">
        <v>2400</v>
      </c>
      <c r="H11" s="6">
        <v>0</v>
      </c>
      <c r="I11" s="6">
        <f t="shared" si="0"/>
        <v>2400</v>
      </c>
      <c r="J11" s="8">
        <v>40</v>
      </c>
      <c r="K11" s="41">
        <f t="shared" si="1"/>
        <v>96000</v>
      </c>
      <c r="L11" s="139"/>
    </row>
    <row r="12" spans="1:12" x14ac:dyDescent="0.55000000000000004">
      <c r="A12" s="19">
        <v>7</v>
      </c>
      <c r="B12" s="139" t="s">
        <v>1383</v>
      </c>
      <c r="C12" s="7" t="s">
        <v>1384</v>
      </c>
      <c r="D12" s="6">
        <v>0</v>
      </c>
      <c r="E12" s="6">
        <v>0</v>
      </c>
      <c r="F12" s="6">
        <v>0</v>
      </c>
      <c r="G12" s="6">
        <v>1800</v>
      </c>
      <c r="H12" s="6">
        <v>0</v>
      </c>
      <c r="I12" s="6">
        <f t="shared" si="0"/>
        <v>1800</v>
      </c>
      <c r="J12" s="8">
        <v>28</v>
      </c>
      <c r="K12" s="41">
        <f t="shared" si="1"/>
        <v>50400</v>
      </c>
      <c r="L12" s="139"/>
    </row>
    <row r="13" spans="1:12" x14ac:dyDescent="0.55000000000000004">
      <c r="A13" s="17"/>
      <c r="B13" s="17"/>
      <c r="C13" s="17"/>
      <c r="D13" s="17"/>
      <c r="E13" s="17"/>
      <c r="F13" s="17"/>
      <c r="G13" s="17"/>
      <c r="H13" s="17"/>
      <c r="I13" s="17"/>
      <c r="J13" s="17">
        <f>COUNT(I6:I12)</f>
        <v>7</v>
      </c>
      <c r="K13" s="147">
        <f>SUM(K6:K12)</f>
        <v>1521140</v>
      </c>
    </row>
  </sheetData>
  <mergeCells count="13">
    <mergeCell ref="A4:A5"/>
    <mergeCell ref="B4:B5"/>
    <mergeCell ref="C4:C5"/>
    <mergeCell ref="D4:F4"/>
    <mergeCell ref="G4:G5"/>
    <mergeCell ref="J4:J5"/>
    <mergeCell ref="L4:L5"/>
    <mergeCell ref="C1:K1"/>
    <mergeCell ref="C2:K2"/>
    <mergeCell ref="C3:K3"/>
    <mergeCell ref="H4:H5"/>
    <mergeCell ref="I4:I5"/>
    <mergeCell ref="K4:K5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32"/>
  <sheetViews>
    <sheetView topLeftCell="A31" workbookViewId="0">
      <selection activeCell="N8" sqref="N8"/>
    </sheetView>
  </sheetViews>
  <sheetFormatPr defaultRowHeight="14.25" x14ac:dyDescent="0.2"/>
  <cols>
    <col min="1" max="1" width="4.875" bestFit="1" customWidth="1"/>
    <col min="2" max="2" width="35.25" customWidth="1"/>
    <col min="3" max="3" width="8.875" bestFit="1" customWidth="1"/>
    <col min="4" max="5" width="7.375" customWidth="1"/>
    <col min="11" max="11" width="24.375" bestFit="1" customWidth="1"/>
    <col min="12" max="12" width="14.125" customWidth="1"/>
  </cols>
  <sheetData>
    <row r="1" spans="1:12" ht="24" x14ac:dyDescent="0.55000000000000004">
      <c r="A1" s="1"/>
      <c r="B1" s="2"/>
      <c r="C1" s="209" t="s">
        <v>15</v>
      </c>
      <c r="D1" s="209"/>
      <c r="E1" s="209"/>
      <c r="F1" s="209"/>
      <c r="G1" s="209"/>
      <c r="H1" s="209"/>
      <c r="I1" s="209"/>
      <c r="J1" s="209"/>
      <c r="K1" s="209"/>
    </row>
    <row r="2" spans="1:12" ht="24" x14ac:dyDescent="0.55000000000000004">
      <c r="A2" s="1"/>
      <c r="B2" s="2"/>
      <c r="C2" s="209" t="s">
        <v>1190</v>
      </c>
      <c r="D2" s="209"/>
      <c r="E2" s="209"/>
      <c r="F2" s="209"/>
      <c r="G2" s="209"/>
      <c r="H2" s="209"/>
      <c r="I2" s="209"/>
      <c r="J2" s="209"/>
      <c r="K2" s="209"/>
    </row>
    <row r="3" spans="1:12" ht="24" x14ac:dyDescent="0.55000000000000004">
      <c r="A3" s="3"/>
      <c r="B3" s="2"/>
      <c r="C3" s="210" t="s">
        <v>34</v>
      </c>
      <c r="D3" s="210"/>
      <c r="E3" s="210"/>
      <c r="F3" s="210"/>
      <c r="G3" s="210"/>
      <c r="H3" s="210"/>
      <c r="I3" s="210"/>
      <c r="J3" s="210"/>
      <c r="K3" s="210"/>
    </row>
    <row r="4" spans="1:12" s="11" customFormat="1" ht="21" customHeight="1" x14ac:dyDescent="0.4">
      <c r="A4" s="202" t="s">
        <v>0</v>
      </c>
      <c r="B4" s="203" t="s">
        <v>9</v>
      </c>
      <c r="C4" s="203" t="s">
        <v>1</v>
      </c>
      <c r="D4" s="202" t="s">
        <v>2</v>
      </c>
      <c r="E4" s="202"/>
      <c r="F4" s="202"/>
      <c r="G4" s="212" t="s">
        <v>35</v>
      </c>
      <c r="H4" s="212" t="s">
        <v>3</v>
      </c>
      <c r="I4" s="212" t="s">
        <v>37</v>
      </c>
      <c r="J4" s="211" t="s">
        <v>4</v>
      </c>
      <c r="K4" s="205" t="s">
        <v>36</v>
      </c>
      <c r="L4" s="207" t="s">
        <v>10</v>
      </c>
    </row>
    <row r="5" spans="1:12" s="11" customFormat="1" ht="24" x14ac:dyDescent="0.4">
      <c r="A5" s="202"/>
      <c r="B5" s="204"/>
      <c r="C5" s="204"/>
      <c r="D5" s="27" t="s">
        <v>6</v>
      </c>
      <c r="E5" s="27" t="s">
        <v>7</v>
      </c>
      <c r="F5" s="27" t="s">
        <v>33</v>
      </c>
      <c r="G5" s="213"/>
      <c r="H5" s="213"/>
      <c r="I5" s="213"/>
      <c r="J5" s="211"/>
      <c r="K5" s="206"/>
      <c r="L5" s="208"/>
    </row>
    <row r="6" spans="1:12" ht="24" x14ac:dyDescent="0.55000000000000004">
      <c r="A6" s="5">
        <v>1</v>
      </c>
      <c r="B6" s="151" t="s">
        <v>1349</v>
      </c>
      <c r="C6" s="7" t="s">
        <v>385</v>
      </c>
      <c r="D6" s="6">
        <v>54</v>
      </c>
      <c r="E6" s="6">
        <v>48</v>
      </c>
      <c r="F6" s="6">
        <v>48</v>
      </c>
      <c r="G6" s="38">
        <v>120</v>
      </c>
      <c r="H6" s="38">
        <v>6</v>
      </c>
      <c r="I6" s="6">
        <f>G6-H6</f>
        <v>114</v>
      </c>
      <c r="J6" s="8">
        <v>30</v>
      </c>
      <c r="K6" s="41">
        <f>I6*J6</f>
        <v>3420</v>
      </c>
      <c r="L6" s="10"/>
    </row>
    <row r="7" spans="1:12" ht="24" x14ac:dyDescent="0.55000000000000004">
      <c r="A7" s="5">
        <v>2</v>
      </c>
      <c r="B7" s="152" t="s">
        <v>1350</v>
      </c>
      <c r="C7" s="7" t="s">
        <v>385</v>
      </c>
      <c r="D7" s="6">
        <v>30</v>
      </c>
      <c r="E7" s="6">
        <v>24</v>
      </c>
      <c r="F7" s="6">
        <v>18</v>
      </c>
      <c r="G7" s="38">
        <v>120</v>
      </c>
      <c r="H7" s="38">
        <v>6</v>
      </c>
      <c r="I7" s="6">
        <f>G7-H7</f>
        <v>114</v>
      </c>
      <c r="J7" s="8">
        <v>30</v>
      </c>
      <c r="K7" s="41">
        <f t="shared" ref="K7:K30" si="0">I7*J7</f>
        <v>3420</v>
      </c>
      <c r="L7" s="10"/>
    </row>
    <row r="8" spans="1:12" ht="24" x14ac:dyDescent="0.55000000000000004">
      <c r="A8" s="5">
        <v>3</v>
      </c>
      <c r="B8" s="152" t="s">
        <v>1351</v>
      </c>
      <c r="C8" s="148" t="s">
        <v>385</v>
      </c>
      <c r="D8" s="20">
        <v>36</v>
      </c>
      <c r="E8" s="20">
        <v>36</v>
      </c>
      <c r="F8" s="20">
        <v>66</v>
      </c>
      <c r="G8" s="39">
        <v>138</v>
      </c>
      <c r="H8" s="39">
        <v>18</v>
      </c>
      <c r="I8" s="6">
        <f>G8-H8</f>
        <v>120</v>
      </c>
      <c r="J8" s="9">
        <v>34</v>
      </c>
      <c r="K8" s="45">
        <f>I8*J8</f>
        <v>4080</v>
      </c>
      <c r="L8" s="10"/>
    </row>
    <row r="9" spans="1:12" ht="24" x14ac:dyDescent="0.55000000000000004">
      <c r="A9" s="5">
        <v>4</v>
      </c>
      <c r="B9" s="152" t="s">
        <v>1352</v>
      </c>
      <c r="C9" s="148" t="s">
        <v>385</v>
      </c>
      <c r="D9" s="20">
        <v>144</v>
      </c>
      <c r="E9" s="20">
        <v>132</v>
      </c>
      <c r="F9" s="20">
        <v>120</v>
      </c>
      <c r="G9" s="39">
        <v>216</v>
      </c>
      <c r="H9" s="39">
        <v>24</v>
      </c>
      <c r="I9" s="20">
        <f t="shared" ref="I9:I31" si="1">G9-H9</f>
        <v>192</v>
      </c>
      <c r="J9" s="9">
        <v>48</v>
      </c>
      <c r="K9" s="45">
        <f t="shared" si="0"/>
        <v>9216</v>
      </c>
      <c r="L9" s="10"/>
    </row>
    <row r="10" spans="1:12" ht="24" x14ac:dyDescent="0.55000000000000004">
      <c r="A10" s="5">
        <v>5</v>
      </c>
      <c r="B10" s="152" t="s">
        <v>1353</v>
      </c>
      <c r="C10" s="148" t="s">
        <v>385</v>
      </c>
      <c r="D10" s="20">
        <v>96</v>
      </c>
      <c r="E10" s="20">
        <v>84</v>
      </c>
      <c r="F10" s="20">
        <v>90</v>
      </c>
      <c r="G10" s="39">
        <v>216</v>
      </c>
      <c r="H10" s="39">
        <v>24</v>
      </c>
      <c r="I10" s="20">
        <f t="shared" si="1"/>
        <v>192</v>
      </c>
      <c r="J10" s="9">
        <v>55</v>
      </c>
      <c r="K10" s="45">
        <f t="shared" si="0"/>
        <v>10560</v>
      </c>
      <c r="L10" s="10"/>
    </row>
    <row r="11" spans="1:12" ht="24" x14ac:dyDescent="0.55000000000000004">
      <c r="A11" s="5">
        <v>6</v>
      </c>
      <c r="B11" s="152" t="s">
        <v>1354</v>
      </c>
      <c r="C11" s="148" t="s">
        <v>385</v>
      </c>
      <c r="D11" s="20">
        <v>6</v>
      </c>
      <c r="E11" s="20">
        <v>9</v>
      </c>
      <c r="F11" s="20">
        <v>6</v>
      </c>
      <c r="G11" s="39">
        <v>27</v>
      </c>
      <c r="H11" s="39">
        <v>3</v>
      </c>
      <c r="I11" s="20">
        <f t="shared" si="1"/>
        <v>24</v>
      </c>
      <c r="J11" s="9">
        <v>29</v>
      </c>
      <c r="K11" s="45">
        <f t="shared" si="0"/>
        <v>696</v>
      </c>
      <c r="L11" s="10"/>
    </row>
    <row r="12" spans="1:12" ht="24" x14ac:dyDescent="0.55000000000000004">
      <c r="A12" s="5">
        <v>7</v>
      </c>
      <c r="B12" s="152" t="s">
        <v>1355</v>
      </c>
      <c r="C12" s="148" t="s">
        <v>385</v>
      </c>
      <c r="D12" s="20">
        <v>33</v>
      </c>
      <c r="E12" s="20">
        <v>42</v>
      </c>
      <c r="F12" s="20">
        <v>45</v>
      </c>
      <c r="G12" s="39">
        <v>75</v>
      </c>
      <c r="H12" s="39">
        <v>3</v>
      </c>
      <c r="I12" s="20">
        <f t="shared" si="1"/>
        <v>72</v>
      </c>
      <c r="J12" s="9">
        <v>50</v>
      </c>
      <c r="K12" s="45">
        <f t="shared" si="0"/>
        <v>3600</v>
      </c>
      <c r="L12" s="10"/>
    </row>
    <row r="13" spans="1:12" ht="24" x14ac:dyDescent="0.55000000000000004">
      <c r="A13" s="5">
        <v>8</v>
      </c>
      <c r="B13" s="152" t="s">
        <v>1356</v>
      </c>
      <c r="C13" s="148" t="s">
        <v>385</v>
      </c>
      <c r="D13" s="20">
        <v>201</v>
      </c>
      <c r="E13" s="20">
        <v>204</v>
      </c>
      <c r="F13" s="20">
        <v>204</v>
      </c>
      <c r="G13" s="39">
        <v>324</v>
      </c>
      <c r="H13" s="39">
        <v>24</v>
      </c>
      <c r="I13" s="20">
        <f t="shared" si="1"/>
        <v>300</v>
      </c>
      <c r="J13" s="9">
        <v>30</v>
      </c>
      <c r="K13" s="45">
        <f t="shared" si="0"/>
        <v>9000</v>
      </c>
      <c r="L13" s="10"/>
    </row>
    <row r="14" spans="1:12" ht="24" x14ac:dyDescent="0.55000000000000004">
      <c r="A14" s="5">
        <v>9</v>
      </c>
      <c r="B14" s="152" t="s">
        <v>1357</v>
      </c>
      <c r="C14" s="148" t="s">
        <v>385</v>
      </c>
      <c r="D14" s="20">
        <v>37</v>
      </c>
      <c r="E14" s="20">
        <v>39</v>
      </c>
      <c r="F14" s="20">
        <v>51</v>
      </c>
      <c r="G14" s="39">
        <v>107</v>
      </c>
      <c r="H14" s="39">
        <v>23</v>
      </c>
      <c r="I14" s="20">
        <f t="shared" si="1"/>
        <v>84</v>
      </c>
      <c r="J14" s="9">
        <v>30</v>
      </c>
      <c r="K14" s="45">
        <f t="shared" si="0"/>
        <v>2520</v>
      </c>
      <c r="L14" s="10"/>
    </row>
    <row r="15" spans="1:12" ht="24" x14ac:dyDescent="0.55000000000000004">
      <c r="A15" s="5">
        <v>10</v>
      </c>
      <c r="B15" s="152" t="s">
        <v>1358</v>
      </c>
      <c r="C15" s="148" t="s">
        <v>385</v>
      </c>
      <c r="D15" s="20">
        <v>102</v>
      </c>
      <c r="E15" s="20">
        <v>126</v>
      </c>
      <c r="F15" s="20">
        <v>108</v>
      </c>
      <c r="G15" s="39">
        <v>156</v>
      </c>
      <c r="H15" s="39">
        <v>36</v>
      </c>
      <c r="I15" s="20">
        <f t="shared" si="1"/>
        <v>120</v>
      </c>
      <c r="J15" s="9">
        <v>25</v>
      </c>
      <c r="K15" s="45">
        <f t="shared" si="0"/>
        <v>3000</v>
      </c>
      <c r="L15" s="10"/>
    </row>
    <row r="16" spans="1:12" ht="24" x14ac:dyDescent="0.55000000000000004">
      <c r="A16" s="5">
        <v>11</v>
      </c>
      <c r="B16" s="153" t="s">
        <v>1359</v>
      </c>
      <c r="C16" s="148" t="s">
        <v>385</v>
      </c>
      <c r="D16" s="20">
        <v>72</v>
      </c>
      <c r="E16" s="20">
        <v>60</v>
      </c>
      <c r="F16" s="20">
        <v>74</v>
      </c>
      <c r="G16" s="39">
        <v>166</v>
      </c>
      <c r="H16" s="39">
        <v>22</v>
      </c>
      <c r="I16" s="20">
        <f t="shared" si="1"/>
        <v>144</v>
      </c>
      <c r="J16" s="9">
        <v>52</v>
      </c>
      <c r="K16" s="45">
        <f t="shared" si="0"/>
        <v>7488</v>
      </c>
      <c r="L16" s="10"/>
    </row>
    <row r="17" spans="1:12" ht="24" x14ac:dyDescent="0.55000000000000004">
      <c r="A17" s="5">
        <v>12</v>
      </c>
      <c r="B17" s="154" t="s">
        <v>1360</v>
      </c>
      <c r="C17" s="148" t="s">
        <v>235</v>
      </c>
      <c r="D17" s="20">
        <v>1044</v>
      </c>
      <c r="E17" s="20">
        <v>1440</v>
      </c>
      <c r="F17" s="20">
        <v>1392</v>
      </c>
      <c r="G17" s="39">
        <v>2496</v>
      </c>
      <c r="H17" s="39">
        <v>96</v>
      </c>
      <c r="I17" s="20">
        <f t="shared" si="1"/>
        <v>2400</v>
      </c>
      <c r="J17" s="9">
        <v>15</v>
      </c>
      <c r="K17" s="45">
        <f t="shared" si="0"/>
        <v>36000</v>
      </c>
      <c r="L17" s="10"/>
    </row>
    <row r="18" spans="1:12" ht="24" x14ac:dyDescent="0.55000000000000004">
      <c r="A18" s="5">
        <v>13</v>
      </c>
      <c r="B18" s="154" t="s">
        <v>1361</v>
      </c>
      <c r="C18" s="148" t="s">
        <v>1375</v>
      </c>
      <c r="D18" s="20">
        <v>0</v>
      </c>
      <c r="E18" s="20">
        <v>0</v>
      </c>
      <c r="F18" s="20">
        <v>0</v>
      </c>
      <c r="G18" s="39">
        <v>10</v>
      </c>
      <c r="H18" s="39">
        <v>0</v>
      </c>
      <c r="I18" s="20">
        <f t="shared" si="1"/>
        <v>10</v>
      </c>
      <c r="J18" s="9">
        <v>2000</v>
      </c>
      <c r="K18" s="45">
        <f t="shared" si="0"/>
        <v>20000</v>
      </c>
      <c r="L18" s="10"/>
    </row>
    <row r="19" spans="1:12" ht="24" x14ac:dyDescent="0.55000000000000004">
      <c r="A19" s="5">
        <v>14</v>
      </c>
      <c r="B19" s="154" t="s">
        <v>1362</v>
      </c>
      <c r="C19" s="148" t="s">
        <v>1375</v>
      </c>
      <c r="D19" s="20">
        <v>21</v>
      </c>
      <c r="E19" s="20">
        <v>29</v>
      </c>
      <c r="F19" s="20">
        <v>32</v>
      </c>
      <c r="G19" s="39">
        <v>50</v>
      </c>
      <c r="H19" s="39">
        <v>0</v>
      </c>
      <c r="I19" s="20">
        <f t="shared" si="1"/>
        <v>50</v>
      </c>
      <c r="J19" s="9">
        <v>1500</v>
      </c>
      <c r="K19" s="45">
        <f t="shared" si="0"/>
        <v>75000</v>
      </c>
      <c r="L19" s="10"/>
    </row>
    <row r="20" spans="1:12" ht="24" x14ac:dyDescent="0.55000000000000004">
      <c r="A20" s="5">
        <v>15</v>
      </c>
      <c r="B20" s="154" t="s">
        <v>1363</v>
      </c>
      <c r="C20" s="148" t="s">
        <v>1376</v>
      </c>
      <c r="D20" s="20">
        <v>16000</v>
      </c>
      <c r="E20" s="20">
        <v>2200</v>
      </c>
      <c r="F20" s="20">
        <v>1000</v>
      </c>
      <c r="G20" s="39">
        <v>2400</v>
      </c>
      <c r="H20" s="39">
        <v>0</v>
      </c>
      <c r="I20" s="20">
        <f t="shared" si="1"/>
        <v>2400</v>
      </c>
      <c r="J20" s="9">
        <v>50</v>
      </c>
      <c r="K20" s="45">
        <f t="shared" si="0"/>
        <v>120000</v>
      </c>
      <c r="L20" s="10"/>
    </row>
    <row r="21" spans="1:12" ht="24" x14ac:dyDescent="0.55000000000000004">
      <c r="A21" s="5">
        <v>16</v>
      </c>
      <c r="B21" s="154" t="s">
        <v>1364</v>
      </c>
      <c r="C21" s="148" t="s">
        <v>1375</v>
      </c>
      <c r="D21" s="20">
        <v>4</v>
      </c>
      <c r="E21" s="20">
        <v>2</v>
      </c>
      <c r="F21" s="20">
        <v>3</v>
      </c>
      <c r="G21" s="39">
        <v>6</v>
      </c>
      <c r="H21" s="39">
        <v>0</v>
      </c>
      <c r="I21" s="20">
        <f t="shared" si="1"/>
        <v>6</v>
      </c>
      <c r="J21" s="9">
        <v>1500</v>
      </c>
      <c r="K21" s="45">
        <f t="shared" si="0"/>
        <v>9000</v>
      </c>
      <c r="L21" s="10"/>
    </row>
    <row r="22" spans="1:12" ht="24" x14ac:dyDescent="0.55000000000000004">
      <c r="A22" s="5">
        <v>17</v>
      </c>
      <c r="B22" s="154" t="s">
        <v>1365</v>
      </c>
      <c r="C22" s="148" t="s">
        <v>385</v>
      </c>
      <c r="D22" s="20">
        <v>350</v>
      </c>
      <c r="E22" s="20">
        <v>452</v>
      </c>
      <c r="F22" s="20">
        <v>342</v>
      </c>
      <c r="G22" s="39">
        <v>800</v>
      </c>
      <c r="H22" s="39">
        <v>60</v>
      </c>
      <c r="I22" s="20">
        <f t="shared" si="1"/>
        <v>740</v>
      </c>
      <c r="J22" s="9">
        <v>80</v>
      </c>
      <c r="K22" s="45">
        <f t="shared" si="0"/>
        <v>59200</v>
      </c>
      <c r="L22" s="10"/>
    </row>
    <row r="23" spans="1:12" ht="24" x14ac:dyDescent="0.55000000000000004">
      <c r="A23" s="5">
        <v>18</v>
      </c>
      <c r="B23" s="154" t="s">
        <v>1366</v>
      </c>
      <c r="C23" s="148" t="s">
        <v>385</v>
      </c>
      <c r="D23" s="20">
        <v>0</v>
      </c>
      <c r="E23" s="20">
        <v>0</v>
      </c>
      <c r="F23" s="20">
        <v>90</v>
      </c>
      <c r="G23" s="39">
        <v>1500</v>
      </c>
      <c r="H23" s="39">
        <v>0</v>
      </c>
      <c r="I23" s="20">
        <f t="shared" si="1"/>
        <v>1500</v>
      </c>
      <c r="J23" s="9">
        <v>45</v>
      </c>
      <c r="K23" s="45">
        <f t="shared" si="0"/>
        <v>67500</v>
      </c>
      <c r="L23" s="10"/>
    </row>
    <row r="24" spans="1:12" ht="24" x14ac:dyDescent="0.55000000000000004">
      <c r="A24" s="5">
        <v>19</v>
      </c>
      <c r="B24" s="154" t="s">
        <v>1367</v>
      </c>
      <c r="C24" s="148" t="s">
        <v>235</v>
      </c>
      <c r="D24" s="20">
        <v>240</v>
      </c>
      <c r="E24" s="20">
        <v>228</v>
      </c>
      <c r="F24" s="20">
        <v>252</v>
      </c>
      <c r="G24" s="39">
        <v>420</v>
      </c>
      <c r="H24" s="39">
        <v>0</v>
      </c>
      <c r="I24" s="20">
        <f t="shared" si="1"/>
        <v>420</v>
      </c>
      <c r="J24" s="45">
        <v>80</v>
      </c>
      <c r="K24" s="45">
        <f t="shared" si="0"/>
        <v>33600</v>
      </c>
      <c r="L24" s="10"/>
    </row>
    <row r="25" spans="1:12" ht="24" x14ac:dyDescent="0.55000000000000004">
      <c r="A25" s="5">
        <v>20</v>
      </c>
      <c r="B25" s="155" t="s">
        <v>1368</v>
      </c>
      <c r="C25" s="148" t="s">
        <v>256</v>
      </c>
      <c r="D25" s="20">
        <v>50</v>
      </c>
      <c r="E25" s="20">
        <v>40</v>
      </c>
      <c r="F25" s="20">
        <v>20</v>
      </c>
      <c r="G25" s="39">
        <v>80</v>
      </c>
      <c r="H25" s="39">
        <v>0</v>
      </c>
      <c r="I25" s="20">
        <f t="shared" si="1"/>
        <v>80</v>
      </c>
      <c r="J25" s="9">
        <v>600</v>
      </c>
      <c r="K25" s="45">
        <f t="shared" si="0"/>
        <v>48000</v>
      </c>
      <c r="L25" s="10"/>
    </row>
    <row r="26" spans="1:12" ht="24" x14ac:dyDescent="0.55000000000000004">
      <c r="A26" s="5">
        <v>21</v>
      </c>
      <c r="B26" s="155" t="s">
        <v>1369</v>
      </c>
      <c r="C26" s="148" t="s">
        <v>256</v>
      </c>
      <c r="D26" s="20">
        <v>8</v>
      </c>
      <c r="E26" s="20">
        <v>16</v>
      </c>
      <c r="F26" s="20">
        <v>12</v>
      </c>
      <c r="G26" s="39">
        <v>48</v>
      </c>
      <c r="H26" s="39">
        <v>0</v>
      </c>
      <c r="I26" s="20">
        <f t="shared" si="1"/>
        <v>48</v>
      </c>
      <c r="J26" s="9">
        <v>1200</v>
      </c>
      <c r="K26" s="45">
        <f t="shared" si="0"/>
        <v>57600</v>
      </c>
      <c r="L26" s="10"/>
    </row>
    <row r="27" spans="1:12" ht="24" x14ac:dyDescent="0.55000000000000004">
      <c r="A27" s="5">
        <v>22</v>
      </c>
      <c r="B27" s="156" t="s">
        <v>1370</v>
      </c>
      <c r="C27" s="148" t="s">
        <v>256</v>
      </c>
      <c r="D27" s="20">
        <v>0</v>
      </c>
      <c r="E27" s="20">
        <v>324</v>
      </c>
      <c r="F27" s="20">
        <v>240</v>
      </c>
      <c r="G27" s="39">
        <v>480</v>
      </c>
      <c r="H27" s="39">
        <v>0</v>
      </c>
      <c r="I27" s="20">
        <f t="shared" si="1"/>
        <v>480</v>
      </c>
      <c r="J27" s="9">
        <v>5</v>
      </c>
      <c r="K27" s="45">
        <f t="shared" si="0"/>
        <v>2400</v>
      </c>
      <c r="L27" s="10"/>
    </row>
    <row r="28" spans="1:12" ht="24" x14ac:dyDescent="0.55000000000000004">
      <c r="A28" s="5">
        <v>23</v>
      </c>
      <c r="B28" s="156" t="s">
        <v>1371</v>
      </c>
      <c r="C28" s="148" t="s">
        <v>256</v>
      </c>
      <c r="D28" s="20">
        <v>0</v>
      </c>
      <c r="E28" s="20">
        <v>0</v>
      </c>
      <c r="F28" s="20">
        <v>6780</v>
      </c>
      <c r="G28" s="39">
        <v>1500</v>
      </c>
      <c r="H28" s="39">
        <v>0</v>
      </c>
      <c r="I28" s="20">
        <f t="shared" si="1"/>
        <v>1500</v>
      </c>
      <c r="J28" s="9">
        <v>8</v>
      </c>
      <c r="K28" s="45">
        <f t="shared" si="0"/>
        <v>12000</v>
      </c>
      <c r="L28" s="10"/>
    </row>
    <row r="29" spans="1:12" ht="24" x14ac:dyDescent="0.55000000000000004">
      <c r="A29" s="5">
        <v>24</v>
      </c>
      <c r="B29" s="156" t="s">
        <v>1372</v>
      </c>
      <c r="C29" s="148" t="s">
        <v>1338</v>
      </c>
      <c r="D29" s="20">
        <v>0</v>
      </c>
      <c r="E29" s="20">
        <v>0</v>
      </c>
      <c r="F29" s="20">
        <v>0</v>
      </c>
      <c r="G29" s="39">
        <v>15000</v>
      </c>
      <c r="H29" s="39">
        <v>0</v>
      </c>
      <c r="I29" s="20">
        <f t="shared" si="1"/>
        <v>15000</v>
      </c>
      <c r="J29" s="9">
        <v>10</v>
      </c>
      <c r="K29" s="45">
        <f t="shared" si="0"/>
        <v>150000</v>
      </c>
      <c r="L29" s="10"/>
    </row>
    <row r="30" spans="1:12" ht="24" x14ac:dyDescent="0.55000000000000004">
      <c r="A30" s="5">
        <v>25</v>
      </c>
      <c r="B30" s="156" t="s">
        <v>1373</v>
      </c>
      <c r="C30" s="148" t="s">
        <v>350</v>
      </c>
      <c r="D30" s="20">
        <v>0</v>
      </c>
      <c r="E30" s="20">
        <v>0</v>
      </c>
      <c r="F30" s="20">
        <v>4890</v>
      </c>
      <c r="G30" s="39">
        <v>9000</v>
      </c>
      <c r="H30" s="39">
        <v>0</v>
      </c>
      <c r="I30" s="20">
        <f t="shared" si="1"/>
        <v>9000</v>
      </c>
      <c r="J30" s="9">
        <v>13</v>
      </c>
      <c r="K30" s="45">
        <f t="shared" si="0"/>
        <v>117000</v>
      </c>
      <c r="L30" s="10"/>
    </row>
    <row r="31" spans="1:12" ht="24" x14ac:dyDescent="0.55000000000000004">
      <c r="A31" s="5">
        <v>26</v>
      </c>
      <c r="B31" s="20" t="s">
        <v>1374</v>
      </c>
      <c r="C31" s="148"/>
      <c r="D31" s="20"/>
      <c r="E31" s="20"/>
      <c r="F31" s="20">
        <v>652383</v>
      </c>
      <c r="G31" s="39">
        <v>900000</v>
      </c>
      <c r="H31" s="39">
        <v>0</v>
      </c>
      <c r="I31" s="20">
        <f t="shared" si="1"/>
        <v>900000</v>
      </c>
      <c r="J31" s="9">
        <v>0</v>
      </c>
      <c r="K31" s="45">
        <v>900000</v>
      </c>
      <c r="L31" s="10"/>
    </row>
    <row r="32" spans="1:12" ht="24" x14ac:dyDescent="0.55000000000000004">
      <c r="A32" s="4"/>
      <c r="B32" s="4"/>
      <c r="C32" s="4"/>
      <c r="D32" s="4"/>
      <c r="E32" s="4"/>
      <c r="F32" s="4"/>
      <c r="G32" s="4"/>
      <c r="H32" s="4"/>
      <c r="I32" s="4"/>
      <c r="J32" s="4">
        <f>COUNT(I6:I31)</f>
        <v>26</v>
      </c>
      <c r="K32" s="147">
        <f>SUM(K6:K31)</f>
        <v>1764300</v>
      </c>
    </row>
  </sheetData>
  <mergeCells count="13">
    <mergeCell ref="A4:A5"/>
    <mergeCell ref="B4:B5"/>
    <mergeCell ref="C4:C5"/>
    <mergeCell ref="D4:F4"/>
    <mergeCell ref="G4:G5"/>
    <mergeCell ref="J4:J5"/>
    <mergeCell ref="K4:K5"/>
    <mergeCell ref="L4:L5"/>
    <mergeCell ref="C1:K1"/>
    <mergeCell ref="C2:K2"/>
    <mergeCell ref="C3:K3"/>
    <mergeCell ref="H4:H5"/>
    <mergeCell ref="I4:I5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33"/>
  <sheetViews>
    <sheetView topLeftCell="A28" workbookViewId="0">
      <selection activeCell="G48" sqref="G48"/>
    </sheetView>
  </sheetViews>
  <sheetFormatPr defaultRowHeight="14.25" x14ac:dyDescent="0.2"/>
  <cols>
    <col min="1" max="1" width="4.875" bestFit="1" customWidth="1"/>
    <col min="2" max="2" width="35.25" customWidth="1"/>
    <col min="3" max="3" width="8.875" bestFit="1" customWidth="1"/>
    <col min="4" max="5" width="7.375" customWidth="1"/>
    <col min="11" max="11" width="24.375" bestFit="1" customWidth="1"/>
    <col min="12" max="12" width="14.125" customWidth="1"/>
  </cols>
  <sheetData>
    <row r="1" spans="1:12" s="34" customFormat="1" ht="24" x14ac:dyDescent="0.55000000000000004">
      <c r="A1" s="16"/>
      <c r="B1" s="17"/>
      <c r="C1" s="209" t="s">
        <v>16</v>
      </c>
      <c r="D1" s="209"/>
      <c r="E1" s="209"/>
      <c r="F1" s="209"/>
      <c r="G1" s="209"/>
      <c r="H1" s="209"/>
      <c r="I1" s="209"/>
      <c r="J1" s="209"/>
      <c r="K1" s="209"/>
    </row>
    <row r="2" spans="1:12" ht="24" x14ac:dyDescent="0.55000000000000004">
      <c r="A2" s="1"/>
      <c r="B2" s="2"/>
      <c r="C2" s="209" t="s">
        <v>773</v>
      </c>
      <c r="D2" s="209"/>
      <c r="E2" s="209"/>
      <c r="F2" s="209"/>
      <c r="G2" s="209"/>
      <c r="H2" s="209"/>
      <c r="I2" s="209"/>
      <c r="J2" s="209"/>
      <c r="K2" s="209"/>
    </row>
    <row r="3" spans="1:12" ht="24" x14ac:dyDescent="0.55000000000000004">
      <c r="A3" s="3"/>
      <c r="B3" s="2"/>
      <c r="C3" s="210" t="s">
        <v>34</v>
      </c>
      <c r="D3" s="210"/>
      <c r="E3" s="210"/>
      <c r="F3" s="210"/>
      <c r="G3" s="210"/>
      <c r="H3" s="210"/>
      <c r="I3" s="210"/>
      <c r="J3" s="210"/>
      <c r="K3" s="210"/>
    </row>
    <row r="4" spans="1:12" s="11" customFormat="1" ht="21" customHeight="1" x14ac:dyDescent="0.4">
      <c r="A4" s="202" t="s">
        <v>0</v>
      </c>
      <c r="B4" s="203" t="s">
        <v>9</v>
      </c>
      <c r="C4" s="203" t="s">
        <v>1</v>
      </c>
      <c r="D4" s="202" t="s">
        <v>2</v>
      </c>
      <c r="E4" s="202"/>
      <c r="F4" s="202"/>
      <c r="G4" s="212" t="s">
        <v>35</v>
      </c>
      <c r="H4" s="212" t="s">
        <v>3</v>
      </c>
      <c r="I4" s="212" t="s">
        <v>37</v>
      </c>
      <c r="J4" s="211" t="s">
        <v>4</v>
      </c>
      <c r="K4" s="205" t="s">
        <v>36</v>
      </c>
      <c r="L4" s="207" t="s">
        <v>10</v>
      </c>
    </row>
    <row r="5" spans="1:12" s="11" customFormat="1" ht="24" x14ac:dyDescent="0.4">
      <c r="A5" s="202"/>
      <c r="B5" s="204"/>
      <c r="C5" s="204"/>
      <c r="D5" s="27" t="s">
        <v>6</v>
      </c>
      <c r="E5" s="27" t="s">
        <v>7</v>
      </c>
      <c r="F5" s="27" t="s">
        <v>33</v>
      </c>
      <c r="G5" s="213"/>
      <c r="H5" s="213"/>
      <c r="I5" s="213"/>
      <c r="J5" s="211"/>
      <c r="K5" s="206"/>
      <c r="L5" s="208"/>
    </row>
    <row r="6" spans="1:12" ht="24" x14ac:dyDescent="0.55000000000000004">
      <c r="A6" s="5">
        <v>1</v>
      </c>
      <c r="B6" s="158" t="s">
        <v>1518</v>
      </c>
      <c r="C6" s="7" t="s">
        <v>1545</v>
      </c>
      <c r="D6" s="6">
        <v>400</v>
      </c>
      <c r="E6" s="6">
        <v>400</v>
      </c>
      <c r="F6" s="6">
        <v>400</v>
      </c>
      <c r="G6" s="38">
        <v>1400</v>
      </c>
      <c r="H6" s="38">
        <v>0</v>
      </c>
      <c r="I6" s="20">
        <f t="shared" ref="I6:I32" si="0">G6-H6</f>
        <v>1400</v>
      </c>
      <c r="J6" s="8">
        <v>85</v>
      </c>
      <c r="K6" s="41">
        <f>I6*J6</f>
        <v>119000</v>
      </c>
      <c r="L6" s="10"/>
    </row>
    <row r="7" spans="1:12" ht="24" x14ac:dyDescent="0.55000000000000004">
      <c r="A7" s="5">
        <v>2</v>
      </c>
      <c r="B7" s="158" t="s">
        <v>1519</v>
      </c>
      <c r="C7" s="7" t="s">
        <v>1545</v>
      </c>
      <c r="D7" s="6">
        <v>400</v>
      </c>
      <c r="E7" s="6">
        <v>300</v>
      </c>
      <c r="F7" s="6">
        <v>400</v>
      </c>
      <c r="G7" s="38">
        <v>1200</v>
      </c>
      <c r="H7" s="38">
        <v>0</v>
      </c>
      <c r="I7" s="20">
        <f t="shared" si="0"/>
        <v>1200</v>
      </c>
      <c r="J7" s="8">
        <v>66</v>
      </c>
      <c r="K7" s="41">
        <f t="shared" ref="K7:K32" si="1">I7*J7</f>
        <v>79200</v>
      </c>
      <c r="L7" s="10"/>
    </row>
    <row r="8" spans="1:12" ht="24" x14ac:dyDescent="0.55000000000000004">
      <c r="A8" s="5">
        <v>3</v>
      </c>
      <c r="B8" s="158" t="s">
        <v>1520</v>
      </c>
      <c r="C8" s="149" t="s">
        <v>1545</v>
      </c>
      <c r="D8" s="20">
        <v>400</v>
      </c>
      <c r="E8" s="20">
        <v>200</v>
      </c>
      <c r="F8" s="20">
        <v>200</v>
      </c>
      <c r="G8" s="39">
        <v>1200</v>
      </c>
      <c r="H8" s="39">
        <v>0</v>
      </c>
      <c r="I8" s="20">
        <f t="shared" si="0"/>
        <v>1200</v>
      </c>
      <c r="J8" s="9">
        <v>75</v>
      </c>
      <c r="K8" s="45">
        <f>I8*J8</f>
        <v>90000</v>
      </c>
      <c r="L8" s="10"/>
    </row>
    <row r="9" spans="1:12" ht="24" x14ac:dyDescent="0.55000000000000004">
      <c r="A9" s="5">
        <v>4</v>
      </c>
      <c r="B9" s="158" t="s">
        <v>1521</v>
      </c>
      <c r="C9" s="149" t="s">
        <v>1545</v>
      </c>
      <c r="D9" s="20">
        <v>800</v>
      </c>
      <c r="E9" s="20">
        <v>400</v>
      </c>
      <c r="F9" s="20">
        <v>600</v>
      </c>
      <c r="G9" s="39">
        <v>1500</v>
      </c>
      <c r="H9" s="39">
        <v>0</v>
      </c>
      <c r="I9" s="20">
        <f t="shared" si="0"/>
        <v>1500</v>
      </c>
      <c r="J9" s="9">
        <v>75</v>
      </c>
      <c r="K9" s="45">
        <f t="shared" si="1"/>
        <v>112500</v>
      </c>
      <c r="L9" s="10"/>
    </row>
    <row r="10" spans="1:12" ht="24" x14ac:dyDescent="0.55000000000000004">
      <c r="A10" s="5">
        <v>5</v>
      </c>
      <c r="B10" s="158" t="s">
        <v>1522</v>
      </c>
      <c r="C10" s="149" t="s">
        <v>1545</v>
      </c>
      <c r="D10" s="20">
        <v>100</v>
      </c>
      <c r="E10" s="20">
        <v>100</v>
      </c>
      <c r="F10" s="20">
        <v>0</v>
      </c>
      <c r="G10" s="39">
        <v>400</v>
      </c>
      <c r="H10" s="39">
        <v>0</v>
      </c>
      <c r="I10" s="20">
        <f>G10-H10</f>
        <v>400</v>
      </c>
      <c r="J10" s="9">
        <v>75</v>
      </c>
      <c r="K10" s="45">
        <f>I10*J10</f>
        <v>30000</v>
      </c>
      <c r="L10" s="10"/>
    </row>
    <row r="11" spans="1:12" ht="24" x14ac:dyDescent="0.55000000000000004">
      <c r="A11" s="5">
        <v>6</v>
      </c>
      <c r="B11" s="158" t="s">
        <v>1523</v>
      </c>
      <c r="C11" s="149" t="s">
        <v>1545</v>
      </c>
      <c r="D11" s="20">
        <v>200</v>
      </c>
      <c r="E11" s="20">
        <v>0</v>
      </c>
      <c r="F11" s="20">
        <v>0</v>
      </c>
      <c r="G11" s="39">
        <v>400</v>
      </c>
      <c r="H11" s="39">
        <v>0</v>
      </c>
      <c r="I11" s="20">
        <f t="shared" si="0"/>
        <v>400</v>
      </c>
      <c r="J11" s="9">
        <v>88</v>
      </c>
      <c r="K11" s="45">
        <f t="shared" si="1"/>
        <v>35200</v>
      </c>
      <c r="L11" s="10"/>
    </row>
    <row r="12" spans="1:12" ht="24" x14ac:dyDescent="0.55000000000000004">
      <c r="A12" s="5">
        <v>7</v>
      </c>
      <c r="B12" s="158" t="s">
        <v>1524</v>
      </c>
      <c r="C12" s="149" t="s">
        <v>1545</v>
      </c>
      <c r="D12" s="20">
        <v>0</v>
      </c>
      <c r="E12" s="20">
        <v>100</v>
      </c>
      <c r="F12" s="20">
        <v>0</v>
      </c>
      <c r="G12" s="39">
        <v>500</v>
      </c>
      <c r="H12" s="39">
        <v>0</v>
      </c>
      <c r="I12" s="20">
        <f t="shared" si="0"/>
        <v>500</v>
      </c>
      <c r="J12" s="9">
        <v>88</v>
      </c>
      <c r="K12" s="45">
        <f t="shared" si="1"/>
        <v>44000</v>
      </c>
      <c r="L12" s="10"/>
    </row>
    <row r="13" spans="1:12" ht="24" x14ac:dyDescent="0.55000000000000004">
      <c r="A13" s="5">
        <v>8</v>
      </c>
      <c r="B13" s="158" t="s">
        <v>1525</v>
      </c>
      <c r="C13" s="149" t="s">
        <v>1545</v>
      </c>
      <c r="D13" s="20">
        <v>300</v>
      </c>
      <c r="E13" s="20">
        <v>200</v>
      </c>
      <c r="F13" s="20">
        <v>0</v>
      </c>
      <c r="G13" s="39">
        <v>600</v>
      </c>
      <c r="H13" s="39">
        <v>0</v>
      </c>
      <c r="I13" s="20">
        <f>G13-H13</f>
        <v>600</v>
      </c>
      <c r="J13" s="9">
        <v>75</v>
      </c>
      <c r="K13" s="45">
        <f>I13*J13</f>
        <v>45000</v>
      </c>
      <c r="L13" s="10"/>
    </row>
    <row r="14" spans="1:12" ht="24" x14ac:dyDescent="0.55000000000000004">
      <c r="A14" s="5">
        <v>9</v>
      </c>
      <c r="B14" s="158" t="s">
        <v>1526</v>
      </c>
      <c r="C14" s="149" t="s">
        <v>1545</v>
      </c>
      <c r="D14" s="20">
        <v>200</v>
      </c>
      <c r="E14" s="20">
        <v>0</v>
      </c>
      <c r="F14" s="20">
        <v>0</v>
      </c>
      <c r="G14" s="39">
        <v>600</v>
      </c>
      <c r="H14" s="39">
        <v>0</v>
      </c>
      <c r="I14" s="20">
        <f>G14-H14</f>
        <v>600</v>
      </c>
      <c r="J14" s="9">
        <v>88</v>
      </c>
      <c r="K14" s="45">
        <f>I14*J14</f>
        <v>52800</v>
      </c>
      <c r="L14" s="10"/>
    </row>
    <row r="15" spans="1:12" ht="24" x14ac:dyDescent="0.55000000000000004">
      <c r="A15" s="5">
        <v>10</v>
      </c>
      <c r="B15" s="158" t="s">
        <v>1527</v>
      </c>
      <c r="C15" s="149" t="s">
        <v>1545</v>
      </c>
      <c r="D15" s="20">
        <v>200</v>
      </c>
      <c r="E15" s="20">
        <v>400</v>
      </c>
      <c r="F15" s="20">
        <v>400</v>
      </c>
      <c r="G15" s="39">
        <v>800</v>
      </c>
      <c r="H15" s="39">
        <v>0</v>
      </c>
      <c r="I15" s="20">
        <f t="shared" si="0"/>
        <v>800</v>
      </c>
      <c r="J15" s="9">
        <v>88</v>
      </c>
      <c r="K15" s="45">
        <f t="shared" si="1"/>
        <v>70400</v>
      </c>
      <c r="L15" s="10"/>
    </row>
    <row r="16" spans="1:12" ht="24" x14ac:dyDescent="0.55000000000000004">
      <c r="A16" s="5">
        <v>11</v>
      </c>
      <c r="B16" s="159" t="s">
        <v>1528</v>
      </c>
      <c r="C16" s="149" t="s">
        <v>1545</v>
      </c>
      <c r="D16" s="20">
        <v>0</v>
      </c>
      <c r="E16" s="20">
        <v>0</v>
      </c>
      <c r="F16" s="20">
        <v>59</v>
      </c>
      <c r="G16" s="39">
        <v>200</v>
      </c>
      <c r="H16" s="39">
        <v>0</v>
      </c>
      <c r="I16" s="20">
        <f t="shared" si="0"/>
        <v>200</v>
      </c>
      <c r="J16" s="9">
        <v>156</v>
      </c>
      <c r="K16" s="45">
        <f t="shared" si="1"/>
        <v>31200</v>
      </c>
      <c r="L16" s="10"/>
    </row>
    <row r="17" spans="1:12" ht="24" x14ac:dyDescent="0.55000000000000004">
      <c r="A17" s="5">
        <v>12</v>
      </c>
      <c r="B17" s="159" t="s">
        <v>1529</v>
      </c>
      <c r="C17" s="149" t="s">
        <v>1545</v>
      </c>
      <c r="D17" s="20">
        <v>0</v>
      </c>
      <c r="E17" s="20">
        <v>0</v>
      </c>
      <c r="F17" s="20">
        <v>0</v>
      </c>
      <c r="G17" s="39">
        <v>200</v>
      </c>
      <c r="H17" s="39">
        <v>0</v>
      </c>
      <c r="I17" s="20">
        <f t="shared" si="0"/>
        <v>200</v>
      </c>
      <c r="J17" s="9">
        <v>156</v>
      </c>
      <c r="K17" s="45">
        <f t="shared" si="1"/>
        <v>31200</v>
      </c>
      <c r="L17" s="10"/>
    </row>
    <row r="18" spans="1:12" ht="24" x14ac:dyDescent="0.55000000000000004">
      <c r="A18" s="5">
        <v>13</v>
      </c>
      <c r="B18" s="159" t="s">
        <v>1530</v>
      </c>
      <c r="C18" s="149" t="s">
        <v>1545</v>
      </c>
      <c r="D18" s="20">
        <v>0</v>
      </c>
      <c r="E18" s="20">
        <v>0</v>
      </c>
      <c r="F18" s="20">
        <v>0</v>
      </c>
      <c r="G18" s="39">
        <v>200</v>
      </c>
      <c r="H18" s="39">
        <v>0</v>
      </c>
      <c r="I18" s="20">
        <f t="shared" si="0"/>
        <v>200</v>
      </c>
      <c r="J18" s="9">
        <v>156</v>
      </c>
      <c r="K18" s="45">
        <f t="shared" si="1"/>
        <v>31200</v>
      </c>
      <c r="L18" s="10"/>
    </row>
    <row r="19" spans="1:12" ht="24" x14ac:dyDescent="0.55000000000000004">
      <c r="A19" s="5">
        <v>14</v>
      </c>
      <c r="B19" s="160" t="s">
        <v>1531</v>
      </c>
      <c r="C19" s="149" t="s">
        <v>518</v>
      </c>
      <c r="D19" s="20">
        <v>100</v>
      </c>
      <c r="E19" s="20">
        <v>150</v>
      </c>
      <c r="F19" s="20">
        <v>150</v>
      </c>
      <c r="G19" s="39">
        <v>800</v>
      </c>
      <c r="H19" s="39">
        <v>0</v>
      </c>
      <c r="I19" s="20">
        <f t="shared" si="0"/>
        <v>800</v>
      </c>
      <c r="J19" s="9">
        <v>132</v>
      </c>
      <c r="K19" s="45">
        <f t="shared" si="1"/>
        <v>105600</v>
      </c>
      <c r="L19" s="10"/>
    </row>
    <row r="20" spans="1:12" ht="24" x14ac:dyDescent="0.55000000000000004">
      <c r="A20" s="5">
        <v>15</v>
      </c>
      <c r="B20" s="160" t="s">
        <v>1532</v>
      </c>
      <c r="C20" s="149" t="s">
        <v>518</v>
      </c>
      <c r="D20" s="20">
        <v>25</v>
      </c>
      <c r="E20" s="20">
        <v>25</v>
      </c>
      <c r="F20" s="20">
        <v>25</v>
      </c>
      <c r="G20" s="39">
        <v>400</v>
      </c>
      <c r="H20" s="39">
        <v>0</v>
      </c>
      <c r="I20" s="20">
        <f t="shared" si="0"/>
        <v>400</v>
      </c>
      <c r="J20" s="9">
        <v>146</v>
      </c>
      <c r="K20" s="45">
        <f t="shared" si="1"/>
        <v>58400</v>
      </c>
      <c r="L20" s="10"/>
    </row>
    <row r="21" spans="1:12" ht="24" x14ac:dyDescent="0.55000000000000004">
      <c r="A21" s="5">
        <v>16</v>
      </c>
      <c r="B21" s="160" t="s">
        <v>1533</v>
      </c>
      <c r="C21" s="149" t="s">
        <v>518</v>
      </c>
      <c r="D21" s="20">
        <v>25</v>
      </c>
      <c r="E21" s="20">
        <v>25</v>
      </c>
      <c r="F21" s="20">
        <v>75</v>
      </c>
      <c r="G21" s="39">
        <v>400</v>
      </c>
      <c r="H21" s="39">
        <v>0</v>
      </c>
      <c r="I21" s="20">
        <f t="shared" si="0"/>
        <v>400</v>
      </c>
      <c r="J21" s="9">
        <v>146</v>
      </c>
      <c r="K21" s="45">
        <f t="shared" si="1"/>
        <v>58400</v>
      </c>
      <c r="L21" s="10"/>
    </row>
    <row r="22" spans="1:12" ht="24" x14ac:dyDescent="0.55000000000000004">
      <c r="A22" s="5">
        <v>17</v>
      </c>
      <c r="B22" s="160" t="s">
        <v>1534</v>
      </c>
      <c r="C22" s="149" t="s">
        <v>518</v>
      </c>
      <c r="D22" s="20">
        <v>25</v>
      </c>
      <c r="E22" s="20">
        <v>25</v>
      </c>
      <c r="F22" s="20">
        <v>25</v>
      </c>
      <c r="G22" s="39">
        <v>200</v>
      </c>
      <c r="H22" s="39">
        <v>0</v>
      </c>
      <c r="I22" s="20">
        <f t="shared" si="0"/>
        <v>200</v>
      </c>
      <c r="J22" s="9">
        <v>146</v>
      </c>
      <c r="K22" s="45">
        <f t="shared" si="1"/>
        <v>29200</v>
      </c>
      <c r="L22" s="10"/>
    </row>
    <row r="23" spans="1:12" ht="24" x14ac:dyDescent="0.55000000000000004">
      <c r="A23" s="5">
        <v>18</v>
      </c>
      <c r="B23" s="160" t="s">
        <v>1535</v>
      </c>
      <c r="C23" s="149" t="s">
        <v>1516</v>
      </c>
      <c r="D23" s="20">
        <v>0</v>
      </c>
      <c r="E23" s="20">
        <v>0</v>
      </c>
      <c r="F23" s="20">
        <v>0</v>
      </c>
      <c r="G23" s="39">
        <v>1000</v>
      </c>
      <c r="H23" s="39">
        <v>0</v>
      </c>
      <c r="I23" s="20">
        <f t="shared" si="0"/>
        <v>1000</v>
      </c>
      <c r="J23" s="9">
        <v>25</v>
      </c>
      <c r="K23" s="45">
        <f t="shared" si="1"/>
        <v>25000</v>
      </c>
      <c r="L23" s="10"/>
    </row>
    <row r="24" spans="1:12" ht="24" x14ac:dyDescent="0.55000000000000004">
      <c r="A24" s="5">
        <v>19</v>
      </c>
      <c r="B24" s="160" t="s">
        <v>1536</v>
      </c>
      <c r="C24" s="149" t="s">
        <v>1516</v>
      </c>
      <c r="D24" s="20">
        <v>0</v>
      </c>
      <c r="E24" s="20">
        <v>0</v>
      </c>
      <c r="F24" s="20">
        <v>0</v>
      </c>
      <c r="G24" s="39">
        <v>400</v>
      </c>
      <c r="H24" s="39">
        <v>0</v>
      </c>
      <c r="I24" s="20">
        <f t="shared" si="0"/>
        <v>400</v>
      </c>
      <c r="J24" s="9">
        <v>80</v>
      </c>
      <c r="K24" s="45">
        <f t="shared" si="1"/>
        <v>32000</v>
      </c>
      <c r="L24" s="10"/>
    </row>
    <row r="25" spans="1:12" ht="24" x14ac:dyDescent="0.55000000000000004">
      <c r="A25" s="5">
        <v>20</v>
      </c>
      <c r="B25" s="160" t="s">
        <v>1537</v>
      </c>
      <c r="C25" s="149" t="s">
        <v>1516</v>
      </c>
      <c r="D25" s="20">
        <v>0</v>
      </c>
      <c r="E25" s="20">
        <v>0</v>
      </c>
      <c r="F25" s="20">
        <v>0</v>
      </c>
      <c r="G25" s="39">
        <v>36</v>
      </c>
      <c r="H25" s="39">
        <v>0</v>
      </c>
      <c r="I25" s="20">
        <f t="shared" si="0"/>
        <v>36</v>
      </c>
      <c r="J25" s="9">
        <v>250</v>
      </c>
      <c r="K25" s="45">
        <f t="shared" si="1"/>
        <v>9000</v>
      </c>
      <c r="L25" s="10"/>
    </row>
    <row r="26" spans="1:12" ht="24" x14ac:dyDescent="0.55000000000000004">
      <c r="A26" s="5">
        <v>21</v>
      </c>
      <c r="B26" s="160" t="s">
        <v>1538</v>
      </c>
      <c r="C26" s="149" t="s">
        <v>1516</v>
      </c>
      <c r="D26" s="20">
        <v>50</v>
      </c>
      <c r="E26" s="20">
        <v>50</v>
      </c>
      <c r="F26" s="20">
        <v>50</v>
      </c>
      <c r="G26" s="39">
        <v>200</v>
      </c>
      <c r="H26" s="39">
        <v>0</v>
      </c>
      <c r="I26" s="20">
        <f t="shared" si="0"/>
        <v>200</v>
      </c>
      <c r="J26" s="9">
        <v>460</v>
      </c>
      <c r="K26" s="45">
        <f t="shared" si="1"/>
        <v>92000</v>
      </c>
      <c r="L26" s="10"/>
    </row>
    <row r="27" spans="1:12" ht="24" x14ac:dyDescent="0.55000000000000004">
      <c r="A27" s="5">
        <v>22</v>
      </c>
      <c r="B27" s="161" t="s">
        <v>1539</v>
      </c>
      <c r="C27" s="149" t="s">
        <v>1545</v>
      </c>
      <c r="D27" s="20">
        <v>0</v>
      </c>
      <c r="E27" s="20">
        <v>30</v>
      </c>
      <c r="F27" s="20">
        <v>0</v>
      </c>
      <c r="G27" s="39">
        <v>200</v>
      </c>
      <c r="H27" s="39">
        <v>0</v>
      </c>
      <c r="I27" s="20">
        <f t="shared" si="0"/>
        <v>200</v>
      </c>
      <c r="J27" s="9">
        <v>85</v>
      </c>
      <c r="K27" s="45">
        <f t="shared" si="1"/>
        <v>17000</v>
      </c>
      <c r="L27" s="10"/>
    </row>
    <row r="28" spans="1:12" ht="24" x14ac:dyDescent="0.55000000000000004">
      <c r="A28" s="5">
        <v>23</v>
      </c>
      <c r="B28" s="162" t="s">
        <v>1540</v>
      </c>
      <c r="C28" s="150" t="s">
        <v>270</v>
      </c>
      <c r="D28" s="163">
        <v>0</v>
      </c>
      <c r="E28" s="163">
        <v>0</v>
      </c>
      <c r="F28" s="163">
        <v>0</v>
      </c>
      <c r="G28" s="164">
        <v>10</v>
      </c>
      <c r="H28" s="164">
        <v>0</v>
      </c>
      <c r="I28" s="20">
        <f t="shared" si="0"/>
        <v>10</v>
      </c>
      <c r="J28" s="165">
        <v>500</v>
      </c>
      <c r="K28" s="166">
        <f t="shared" si="1"/>
        <v>5000</v>
      </c>
      <c r="L28" s="10"/>
    </row>
    <row r="29" spans="1:12" ht="24" x14ac:dyDescent="0.55000000000000004">
      <c r="A29" s="5">
        <v>24</v>
      </c>
      <c r="B29" s="162" t="s">
        <v>1541</v>
      </c>
      <c r="C29" s="150" t="s">
        <v>1516</v>
      </c>
      <c r="D29" s="163">
        <v>0</v>
      </c>
      <c r="E29" s="163">
        <v>0</v>
      </c>
      <c r="F29" s="163">
        <v>0</v>
      </c>
      <c r="G29" s="164">
        <v>100</v>
      </c>
      <c r="H29" s="164">
        <v>0</v>
      </c>
      <c r="I29" s="163">
        <f t="shared" si="0"/>
        <v>100</v>
      </c>
      <c r="J29" s="165">
        <v>110</v>
      </c>
      <c r="K29" s="166">
        <f>I29*J29</f>
        <v>11000</v>
      </c>
      <c r="L29" s="10"/>
    </row>
    <row r="30" spans="1:12" ht="24" x14ac:dyDescent="0.55000000000000004">
      <c r="A30" s="5">
        <v>25</v>
      </c>
      <c r="B30" s="162" t="s">
        <v>1542</v>
      </c>
      <c r="C30" s="150" t="s">
        <v>242</v>
      </c>
      <c r="D30" s="163">
        <v>0</v>
      </c>
      <c r="E30" s="163">
        <v>0</v>
      </c>
      <c r="F30" s="163">
        <v>0</v>
      </c>
      <c r="G30" s="164">
        <v>100</v>
      </c>
      <c r="H30" s="164">
        <v>0</v>
      </c>
      <c r="I30" s="163">
        <f t="shared" si="0"/>
        <v>100</v>
      </c>
      <c r="J30" s="165">
        <v>100</v>
      </c>
      <c r="K30" s="166">
        <f>I30*J30</f>
        <v>10000</v>
      </c>
      <c r="L30" s="10"/>
    </row>
    <row r="31" spans="1:12" ht="24" x14ac:dyDescent="0.55000000000000004">
      <c r="A31" s="5">
        <v>26</v>
      </c>
      <c r="B31" s="162" t="s">
        <v>1543</v>
      </c>
      <c r="C31" s="150" t="s">
        <v>270</v>
      </c>
      <c r="D31" s="163">
        <v>0</v>
      </c>
      <c r="E31" s="163">
        <v>0</v>
      </c>
      <c r="F31" s="163">
        <v>0</v>
      </c>
      <c r="G31" s="164">
        <v>100</v>
      </c>
      <c r="H31" s="164">
        <v>0</v>
      </c>
      <c r="I31" s="163">
        <f t="shared" si="0"/>
        <v>100</v>
      </c>
      <c r="J31" s="165">
        <v>500</v>
      </c>
      <c r="K31" s="166">
        <f t="shared" si="1"/>
        <v>50000</v>
      </c>
      <c r="L31" s="10"/>
    </row>
    <row r="32" spans="1:12" ht="24" x14ac:dyDescent="0.55000000000000004">
      <c r="A32" s="5">
        <v>27</v>
      </c>
      <c r="B32" s="161" t="s">
        <v>1544</v>
      </c>
      <c r="C32" s="149" t="s">
        <v>1545</v>
      </c>
      <c r="D32" s="20">
        <v>0</v>
      </c>
      <c r="E32" s="20">
        <v>0</v>
      </c>
      <c r="F32" s="20">
        <v>0</v>
      </c>
      <c r="G32" s="39">
        <v>100</v>
      </c>
      <c r="H32" s="39">
        <v>0</v>
      </c>
      <c r="I32" s="20">
        <f t="shared" si="0"/>
        <v>100</v>
      </c>
      <c r="J32" s="9">
        <v>100</v>
      </c>
      <c r="K32" s="45">
        <f t="shared" si="1"/>
        <v>10000</v>
      </c>
      <c r="L32" s="10"/>
    </row>
    <row r="33" spans="1:11" ht="24" x14ac:dyDescent="0.55000000000000004">
      <c r="A33" s="4"/>
      <c r="B33" s="4"/>
      <c r="C33" s="4"/>
      <c r="D33" s="4"/>
      <c r="E33" s="4"/>
      <c r="F33" s="4"/>
      <c r="G33" s="4"/>
      <c r="H33" s="4"/>
      <c r="I33" s="4"/>
      <c r="J33" s="4">
        <f>COUNT(I6:I32)</f>
        <v>27</v>
      </c>
      <c r="K33" s="147">
        <f>SUM(K6:K32)</f>
        <v>1284300</v>
      </c>
    </row>
  </sheetData>
  <mergeCells count="13">
    <mergeCell ref="A4:A5"/>
    <mergeCell ref="B4:B5"/>
    <mergeCell ref="C4:C5"/>
    <mergeCell ref="D4:F4"/>
    <mergeCell ref="G4:G5"/>
    <mergeCell ref="J4:J5"/>
    <mergeCell ref="K4:K5"/>
    <mergeCell ref="L4:L5"/>
    <mergeCell ref="C1:K1"/>
    <mergeCell ref="C2:K2"/>
    <mergeCell ref="C3:K3"/>
    <mergeCell ref="H4:H5"/>
    <mergeCell ref="I4:I5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0"/>
  <sheetViews>
    <sheetView topLeftCell="A7" workbookViewId="0">
      <selection activeCell="B13" sqref="B13"/>
    </sheetView>
  </sheetViews>
  <sheetFormatPr defaultColWidth="9" defaultRowHeight="24" x14ac:dyDescent="0.55000000000000004"/>
  <cols>
    <col min="1" max="1" width="4.875" style="34" bestFit="1" customWidth="1"/>
    <col min="2" max="2" width="35.25" style="34" customWidth="1"/>
    <col min="3" max="3" width="8.875" style="34" bestFit="1" customWidth="1"/>
    <col min="4" max="5" width="7.375" style="34" customWidth="1"/>
    <col min="6" max="6" width="9" style="34"/>
    <col min="7" max="7" width="10.375" style="34" customWidth="1"/>
    <col min="8" max="8" width="9.875" style="34" customWidth="1"/>
    <col min="9" max="9" width="9.375" style="34" customWidth="1"/>
    <col min="10" max="10" width="9" style="34"/>
    <col min="11" max="11" width="9.75" style="34" customWidth="1"/>
    <col min="12" max="12" width="12.625" style="34" customWidth="1"/>
    <col min="13" max="16384" width="9" style="34"/>
  </cols>
  <sheetData>
    <row r="1" spans="1:12" x14ac:dyDescent="0.55000000000000004">
      <c r="A1" s="16"/>
      <c r="B1" s="17"/>
      <c r="C1" s="209" t="s">
        <v>1387</v>
      </c>
      <c r="D1" s="209"/>
      <c r="E1" s="209"/>
      <c r="F1" s="209"/>
      <c r="G1" s="209"/>
      <c r="H1" s="209"/>
      <c r="I1" s="209"/>
      <c r="J1" s="209"/>
      <c r="K1" s="209"/>
    </row>
    <row r="2" spans="1:12" x14ac:dyDescent="0.55000000000000004">
      <c r="A2" s="16"/>
      <c r="B2" s="17"/>
      <c r="C2" s="209" t="s">
        <v>1190</v>
      </c>
      <c r="D2" s="209"/>
      <c r="E2" s="209"/>
      <c r="F2" s="209"/>
      <c r="G2" s="209"/>
      <c r="H2" s="209"/>
      <c r="I2" s="209"/>
      <c r="J2" s="209"/>
      <c r="K2" s="209"/>
    </row>
    <row r="3" spans="1:12" x14ac:dyDescent="0.55000000000000004">
      <c r="A3" s="18"/>
      <c r="B3" s="17"/>
      <c r="C3" s="210" t="s">
        <v>34</v>
      </c>
      <c r="D3" s="210"/>
      <c r="E3" s="210"/>
      <c r="F3" s="210"/>
      <c r="G3" s="210"/>
      <c r="H3" s="210"/>
      <c r="I3" s="210"/>
      <c r="J3" s="210"/>
      <c r="K3" s="210"/>
    </row>
    <row r="4" spans="1:12" ht="21" customHeight="1" x14ac:dyDescent="0.55000000000000004">
      <c r="A4" s="202" t="s">
        <v>0</v>
      </c>
      <c r="B4" s="203" t="s">
        <v>9</v>
      </c>
      <c r="C4" s="203" t="s">
        <v>1</v>
      </c>
      <c r="D4" s="202" t="s">
        <v>2</v>
      </c>
      <c r="E4" s="202"/>
      <c r="F4" s="202"/>
      <c r="G4" s="205" t="s">
        <v>35</v>
      </c>
      <c r="H4" s="205" t="s">
        <v>3</v>
      </c>
      <c r="I4" s="205" t="s">
        <v>37</v>
      </c>
      <c r="J4" s="211" t="s">
        <v>4</v>
      </c>
      <c r="K4" s="205" t="s">
        <v>36</v>
      </c>
      <c r="L4" s="207" t="s">
        <v>10</v>
      </c>
    </row>
    <row r="5" spans="1:12" x14ac:dyDescent="0.55000000000000004">
      <c r="A5" s="202"/>
      <c r="B5" s="204"/>
      <c r="C5" s="204"/>
      <c r="D5" s="168" t="s">
        <v>6</v>
      </c>
      <c r="E5" s="168" t="s">
        <v>7</v>
      </c>
      <c r="F5" s="168" t="s">
        <v>33</v>
      </c>
      <c r="G5" s="206"/>
      <c r="H5" s="206"/>
      <c r="I5" s="206"/>
      <c r="J5" s="211"/>
      <c r="K5" s="206"/>
      <c r="L5" s="208"/>
    </row>
    <row r="6" spans="1:12" x14ac:dyDescent="0.55000000000000004">
      <c r="A6" s="19">
        <v>1</v>
      </c>
      <c r="B6" s="139" t="s">
        <v>1385</v>
      </c>
      <c r="C6" s="7" t="s">
        <v>350</v>
      </c>
      <c r="D6" s="6">
        <v>30</v>
      </c>
      <c r="E6" s="6">
        <v>23</v>
      </c>
      <c r="F6" s="6">
        <v>23</v>
      </c>
      <c r="G6" s="6">
        <v>40</v>
      </c>
      <c r="H6" s="6">
        <v>0</v>
      </c>
      <c r="I6" s="6">
        <f>G6-H6</f>
        <v>40</v>
      </c>
      <c r="J6" s="12">
        <v>1200</v>
      </c>
      <c r="K6" s="64">
        <f>I6*J6</f>
        <v>48000</v>
      </c>
      <c r="L6" s="139"/>
    </row>
    <row r="7" spans="1:12" x14ac:dyDescent="0.55000000000000004">
      <c r="A7" s="19">
        <v>2</v>
      </c>
      <c r="B7" s="139" t="s">
        <v>1386</v>
      </c>
      <c r="C7" s="7" t="s">
        <v>350</v>
      </c>
      <c r="D7" s="6">
        <v>0</v>
      </c>
      <c r="E7" s="6">
        <v>1</v>
      </c>
      <c r="F7" s="6">
        <v>1</v>
      </c>
      <c r="G7" s="6">
        <v>2</v>
      </c>
      <c r="H7" s="6">
        <v>0</v>
      </c>
      <c r="I7" s="6">
        <f>G7-H7</f>
        <v>2</v>
      </c>
      <c r="J7" s="12">
        <v>400</v>
      </c>
      <c r="K7" s="64">
        <f>I7*J7</f>
        <v>800</v>
      </c>
      <c r="L7" s="139"/>
    </row>
    <row r="8" spans="1:12" x14ac:dyDescent="0.55000000000000004">
      <c r="A8" s="19">
        <v>3</v>
      </c>
      <c r="B8" s="139" t="s">
        <v>1546</v>
      </c>
      <c r="C8" s="7" t="s">
        <v>290</v>
      </c>
      <c r="D8" s="6">
        <v>0</v>
      </c>
      <c r="E8" s="6">
        <v>2</v>
      </c>
      <c r="F8" s="6">
        <v>3</v>
      </c>
      <c r="G8" s="6">
        <v>5</v>
      </c>
      <c r="H8" s="6">
        <v>0</v>
      </c>
      <c r="I8" s="6">
        <f>G8-H8</f>
        <v>5</v>
      </c>
      <c r="J8" s="12">
        <v>1500</v>
      </c>
      <c r="K8" s="64">
        <f>I8*J8</f>
        <v>7500</v>
      </c>
      <c r="L8" s="139"/>
    </row>
    <row r="9" spans="1:12" ht="21" x14ac:dyDescent="0.35">
      <c r="J9" s="167">
        <v>3</v>
      </c>
      <c r="K9" s="173">
        <f>SUM(K6:K8)</f>
        <v>56300</v>
      </c>
    </row>
    <row r="10" spans="1:12" ht="21" x14ac:dyDescent="0.35">
      <c r="J10" s="174"/>
      <c r="K10" s="174"/>
    </row>
  </sheetData>
  <mergeCells count="13">
    <mergeCell ref="A4:A5"/>
    <mergeCell ref="B4:B5"/>
    <mergeCell ref="C4:C5"/>
    <mergeCell ref="D4:F4"/>
    <mergeCell ref="G4:G5"/>
    <mergeCell ref="J4:J5"/>
    <mergeCell ref="L4:L5"/>
    <mergeCell ref="C1:K1"/>
    <mergeCell ref="C2:K2"/>
    <mergeCell ref="C3:K3"/>
    <mergeCell ref="H4:H5"/>
    <mergeCell ref="I4:I5"/>
    <mergeCell ref="K4:K5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V368"/>
  <sheetViews>
    <sheetView tabSelected="1" topLeftCell="I286" workbookViewId="0">
      <selection activeCell="L368" sqref="L368"/>
    </sheetView>
  </sheetViews>
  <sheetFormatPr defaultColWidth="9" defaultRowHeight="14.25" x14ac:dyDescent="0.2"/>
  <cols>
    <col min="1" max="1" width="4.875" style="15" bestFit="1" customWidth="1"/>
    <col min="2" max="2" width="37" style="15" customWidth="1"/>
    <col min="3" max="3" width="8.875" style="15" bestFit="1" customWidth="1"/>
    <col min="4" max="11" width="9" style="15"/>
    <col min="12" max="12" width="14.75" style="15" customWidth="1"/>
    <col min="13" max="13" width="9.25" style="15" customWidth="1"/>
    <col min="14" max="14" width="12.375" style="15" customWidth="1"/>
    <col min="15" max="15" width="8.625" style="15" customWidth="1"/>
    <col min="16" max="16" width="11.75" style="15" customWidth="1"/>
    <col min="17" max="17" width="10" style="15" bestFit="1" customWidth="1"/>
    <col min="18" max="18" width="10.875" style="15" customWidth="1"/>
    <col min="19" max="19" width="7.75" style="15" bestFit="1" customWidth="1"/>
    <col min="20" max="20" width="10.75" style="15" customWidth="1"/>
    <col min="21" max="21" width="9.625" style="15" customWidth="1"/>
    <col min="22" max="22" width="20.375" style="15" bestFit="1" customWidth="1"/>
    <col min="23" max="16384" width="9" style="15"/>
  </cols>
  <sheetData>
    <row r="1" spans="1:22" ht="24" x14ac:dyDescent="0.55000000000000004">
      <c r="A1" s="16"/>
      <c r="B1" s="2"/>
      <c r="C1" s="209" t="s">
        <v>17</v>
      </c>
      <c r="D1" s="209"/>
      <c r="E1" s="209"/>
      <c r="F1" s="209"/>
      <c r="G1" s="209"/>
      <c r="H1" s="209"/>
      <c r="I1" s="209"/>
      <c r="J1" s="209"/>
      <c r="K1" s="209"/>
      <c r="L1" s="209"/>
      <c r="M1" s="209" t="str">
        <f>C1</f>
        <v>แผนปฏิบัติการจัดซื้อเวชภัณฑ์ ประเภทยาในบัญชียาหลักแห่งชาติ (ED)  (เงินบำรุง)</v>
      </c>
      <c r="N1" s="209"/>
      <c r="O1" s="209"/>
      <c r="P1" s="209"/>
      <c r="Q1" s="209"/>
      <c r="R1" s="209"/>
      <c r="S1" s="209"/>
      <c r="T1" s="209"/>
      <c r="U1" s="209"/>
      <c r="V1" s="209"/>
    </row>
    <row r="2" spans="1:22" ht="24" x14ac:dyDescent="0.55000000000000004">
      <c r="A2" s="16"/>
      <c r="B2" s="2"/>
      <c r="C2" s="209" t="s">
        <v>772</v>
      </c>
      <c r="D2" s="209"/>
      <c r="E2" s="209"/>
      <c r="F2" s="209"/>
      <c r="G2" s="209"/>
      <c r="H2" s="209"/>
      <c r="I2" s="209"/>
      <c r="J2" s="209"/>
      <c r="K2" s="209"/>
      <c r="L2" s="209"/>
      <c r="M2" s="209" t="str">
        <f>C2</f>
        <v>โรงพยาบาล โรงพยาบาลรัตภูมิ  จังหวัดสงขลา</v>
      </c>
      <c r="N2" s="209"/>
      <c r="O2" s="209"/>
      <c r="P2" s="209"/>
      <c r="Q2" s="209"/>
      <c r="R2" s="209"/>
      <c r="S2" s="209"/>
      <c r="T2" s="209"/>
      <c r="U2" s="209"/>
      <c r="V2" s="209"/>
    </row>
    <row r="3" spans="1:22" ht="24" x14ac:dyDescent="0.55000000000000004">
      <c r="A3" s="18"/>
      <c r="B3" s="2"/>
      <c r="C3" s="210" t="s">
        <v>34</v>
      </c>
      <c r="D3" s="210"/>
      <c r="E3" s="210"/>
      <c r="F3" s="210"/>
      <c r="G3" s="210"/>
      <c r="H3" s="210"/>
      <c r="I3" s="210"/>
      <c r="J3" s="210"/>
      <c r="K3" s="210"/>
      <c r="L3" s="210"/>
      <c r="M3" s="210" t="str">
        <f>C3</f>
        <v>ประจำปีงบประมาณ 2562</v>
      </c>
      <c r="N3" s="210"/>
      <c r="O3" s="210"/>
      <c r="P3" s="210"/>
      <c r="Q3" s="210"/>
      <c r="R3" s="210"/>
      <c r="S3" s="210"/>
      <c r="T3" s="210"/>
      <c r="U3" s="210"/>
      <c r="V3" s="210"/>
    </row>
    <row r="4" spans="1:22" s="21" customFormat="1" ht="24" x14ac:dyDescent="0.2">
      <c r="A4" s="218" t="s">
        <v>0</v>
      </c>
      <c r="B4" s="219" t="s">
        <v>18</v>
      </c>
      <c r="C4" s="219" t="s">
        <v>19</v>
      </c>
      <c r="D4" s="219" t="s">
        <v>1</v>
      </c>
      <c r="E4" s="218" t="s">
        <v>2</v>
      </c>
      <c r="F4" s="218"/>
      <c r="G4" s="218"/>
      <c r="H4" s="221" t="s">
        <v>35</v>
      </c>
      <c r="I4" s="221" t="s">
        <v>3</v>
      </c>
      <c r="J4" s="221" t="s">
        <v>37</v>
      </c>
      <c r="K4" s="225" t="s">
        <v>4</v>
      </c>
      <c r="L4" s="24" t="s">
        <v>5</v>
      </c>
      <c r="M4" s="223" t="s">
        <v>20</v>
      </c>
      <c r="N4" s="224"/>
      <c r="O4" s="223" t="s">
        <v>21</v>
      </c>
      <c r="P4" s="224"/>
      <c r="Q4" s="223" t="s">
        <v>22</v>
      </c>
      <c r="R4" s="224"/>
      <c r="S4" s="223" t="s">
        <v>23</v>
      </c>
      <c r="T4" s="224"/>
      <c r="U4" s="218" t="s">
        <v>30</v>
      </c>
      <c r="V4" s="218"/>
    </row>
    <row r="5" spans="1:22" s="21" customFormat="1" ht="48" x14ac:dyDescent="0.2">
      <c r="A5" s="218"/>
      <c r="B5" s="220"/>
      <c r="C5" s="220"/>
      <c r="D5" s="220"/>
      <c r="E5" s="26" t="s">
        <v>6</v>
      </c>
      <c r="F5" s="26" t="s">
        <v>7</v>
      </c>
      <c r="G5" s="26" t="s">
        <v>33</v>
      </c>
      <c r="H5" s="222"/>
      <c r="I5" s="222"/>
      <c r="J5" s="222"/>
      <c r="K5" s="225"/>
      <c r="L5" s="25" t="s">
        <v>38</v>
      </c>
      <c r="M5" s="22" t="s">
        <v>24</v>
      </c>
      <c r="N5" s="26" t="s">
        <v>25</v>
      </c>
      <c r="O5" s="22" t="s">
        <v>24</v>
      </c>
      <c r="P5" s="26" t="s">
        <v>25</v>
      </c>
      <c r="Q5" s="22" t="s">
        <v>24</v>
      </c>
      <c r="R5" s="26" t="s">
        <v>25</v>
      </c>
      <c r="S5" s="22" t="s">
        <v>24</v>
      </c>
      <c r="T5" s="26" t="s">
        <v>25</v>
      </c>
      <c r="U5" s="23" t="s">
        <v>31</v>
      </c>
      <c r="V5" s="23" t="s">
        <v>32</v>
      </c>
    </row>
    <row r="6" spans="1:22" ht="21" x14ac:dyDescent="0.35">
      <c r="A6" s="19">
        <v>1</v>
      </c>
      <c r="B6" s="95" t="s">
        <v>774</v>
      </c>
      <c r="C6" s="95">
        <v>1</v>
      </c>
      <c r="D6" s="98" t="s">
        <v>1136</v>
      </c>
      <c r="E6" s="95">
        <v>10</v>
      </c>
      <c r="F6" s="101">
        <v>20</v>
      </c>
      <c r="G6" s="101">
        <v>22</v>
      </c>
      <c r="H6" s="101">
        <v>30</v>
      </c>
      <c r="I6" s="95">
        <v>10</v>
      </c>
      <c r="J6" s="101">
        <f>H6-I6</f>
        <v>20</v>
      </c>
      <c r="K6" s="106">
        <v>32</v>
      </c>
      <c r="L6" s="107">
        <f>J6*K6</f>
        <v>640</v>
      </c>
      <c r="M6" s="111">
        <v>0</v>
      </c>
      <c r="N6" s="107">
        <f>M6*K6</f>
        <v>0</v>
      </c>
      <c r="O6" s="111">
        <v>10</v>
      </c>
      <c r="P6" s="107">
        <f>O6*K6</f>
        <v>320</v>
      </c>
      <c r="Q6" s="111">
        <v>10</v>
      </c>
      <c r="R6" s="107">
        <f>Q6*K6</f>
        <v>320</v>
      </c>
      <c r="S6" s="111">
        <v>0</v>
      </c>
      <c r="T6" s="107">
        <f>S6*K6</f>
        <v>0</v>
      </c>
      <c r="U6" s="13">
        <f>M6+O6+Q6+S6</f>
        <v>20</v>
      </c>
      <c r="V6" s="13">
        <f>N6+P6+R6+T6</f>
        <v>640</v>
      </c>
    </row>
    <row r="7" spans="1:22" ht="21" x14ac:dyDescent="0.35">
      <c r="A7" s="19">
        <v>2</v>
      </c>
      <c r="B7" s="96" t="s">
        <v>775</v>
      </c>
      <c r="C7" s="96">
        <v>1</v>
      </c>
      <c r="D7" s="99" t="s">
        <v>1137</v>
      </c>
      <c r="E7" s="96">
        <v>20</v>
      </c>
      <c r="F7" s="97">
        <v>20</v>
      </c>
      <c r="G7" s="97">
        <v>65</v>
      </c>
      <c r="H7" s="97">
        <v>100</v>
      </c>
      <c r="I7" s="96">
        <v>50</v>
      </c>
      <c r="J7" s="97">
        <f>H7-I7</f>
        <v>50</v>
      </c>
      <c r="K7" s="108">
        <v>6.8</v>
      </c>
      <c r="L7" s="109">
        <f t="shared" ref="L7:L70" si="0">J7*K7</f>
        <v>340</v>
      </c>
      <c r="M7" s="112">
        <v>0</v>
      </c>
      <c r="N7" s="109">
        <f t="shared" ref="N7:N70" si="1">M7*K7</f>
        <v>0</v>
      </c>
      <c r="O7" s="112">
        <v>0</v>
      </c>
      <c r="P7" s="109">
        <f t="shared" ref="P7:P70" si="2">O7*K7</f>
        <v>0</v>
      </c>
      <c r="Q7" s="112">
        <v>50</v>
      </c>
      <c r="R7" s="109">
        <f t="shared" ref="R7:R70" si="3">Q7*K7</f>
        <v>340</v>
      </c>
      <c r="S7" s="112">
        <v>0</v>
      </c>
      <c r="T7" s="109">
        <f t="shared" ref="T7:T70" si="4">S7*K7</f>
        <v>0</v>
      </c>
      <c r="U7" s="13">
        <f t="shared" ref="U7:V70" si="5">M7+O7+Q7+S7</f>
        <v>50</v>
      </c>
      <c r="V7" s="13">
        <f t="shared" si="5"/>
        <v>340</v>
      </c>
    </row>
    <row r="8" spans="1:22" ht="21" x14ac:dyDescent="0.35">
      <c r="A8" s="19">
        <v>3</v>
      </c>
      <c r="B8" s="96" t="s">
        <v>776</v>
      </c>
      <c r="C8" s="96">
        <v>1</v>
      </c>
      <c r="D8" s="99" t="s">
        <v>1137</v>
      </c>
      <c r="E8" s="96">
        <v>50</v>
      </c>
      <c r="F8" s="97">
        <v>150</v>
      </c>
      <c r="G8" s="97">
        <v>272</v>
      </c>
      <c r="H8" s="97">
        <v>300</v>
      </c>
      <c r="I8" s="96">
        <v>50</v>
      </c>
      <c r="J8" s="97">
        <f t="shared" ref="J8:J71" si="6">H8-I8</f>
        <v>250</v>
      </c>
      <c r="K8" s="108">
        <v>6.42</v>
      </c>
      <c r="L8" s="109">
        <f t="shared" si="0"/>
        <v>1605</v>
      </c>
      <c r="M8" s="112">
        <v>50</v>
      </c>
      <c r="N8" s="109">
        <f t="shared" si="1"/>
        <v>321</v>
      </c>
      <c r="O8" s="112">
        <v>50</v>
      </c>
      <c r="P8" s="109">
        <f t="shared" si="2"/>
        <v>321</v>
      </c>
      <c r="Q8" s="112">
        <v>100</v>
      </c>
      <c r="R8" s="109">
        <f t="shared" si="3"/>
        <v>642</v>
      </c>
      <c r="S8" s="112">
        <v>50</v>
      </c>
      <c r="T8" s="109">
        <f t="shared" si="4"/>
        <v>321</v>
      </c>
      <c r="U8" s="13">
        <f t="shared" si="5"/>
        <v>250</v>
      </c>
      <c r="V8" s="13">
        <f t="shared" si="5"/>
        <v>1605</v>
      </c>
    </row>
    <row r="9" spans="1:22" ht="21" x14ac:dyDescent="0.35">
      <c r="A9" s="19">
        <v>4</v>
      </c>
      <c r="B9" s="96" t="s">
        <v>777</v>
      </c>
      <c r="C9" s="96">
        <v>1</v>
      </c>
      <c r="D9" s="99" t="s">
        <v>1137</v>
      </c>
      <c r="E9" s="96">
        <v>325</v>
      </c>
      <c r="F9" s="97">
        <v>200</v>
      </c>
      <c r="G9" s="97">
        <v>436</v>
      </c>
      <c r="H9" s="97">
        <v>480</v>
      </c>
      <c r="I9" s="96">
        <v>100</v>
      </c>
      <c r="J9" s="97">
        <f t="shared" si="6"/>
        <v>380</v>
      </c>
      <c r="K9" s="108">
        <v>20</v>
      </c>
      <c r="L9" s="109">
        <f t="shared" si="0"/>
        <v>7600</v>
      </c>
      <c r="M9" s="112">
        <v>80</v>
      </c>
      <c r="N9" s="109">
        <f t="shared" si="1"/>
        <v>1600</v>
      </c>
      <c r="O9" s="112">
        <v>100</v>
      </c>
      <c r="P9" s="109">
        <f t="shared" si="2"/>
        <v>2000</v>
      </c>
      <c r="Q9" s="112">
        <v>100</v>
      </c>
      <c r="R9" s="109">
        <f t="shared" si="3"/>
        <v>2000</v>
      </c>
      <c r="S9" s="112">
        <v>100</v>
      </c>
      <c r="T9" s="109">
        <f t="shared" si="4"/>
        <v>2000</v>
      </c>
      <c r="U9" s="13">
        <f t="shared" si="5"/>
        <v>380</v>
      </c>
      <c r="V9" s="13">
        <f t="shared" si="5"/>
        <v>7600</v>
      </c>
    </row>
    <row r="10" spans="1:22" ht="21" x14ac:dyDescent="0.35">
      <c r="A10" s="19">
        <v>5</v>
      </c>
      <c r="B10" s="96" t="s">
        <v>778</v>
      </c>
      <c r="C10" s="96">
        <v>1</v>
      </c>
      <c r="D10" s="99" t="s">
        <v>1136</v>
      </c>
      <c r="E10" s="96">
        <v>30</v>
      </c>
      <c r="F10" s="97">
        <v>15</v>
      </c>
      <c r="G10" s="97">
        <v>16</v>
      </c>
      <c r="H10" s="97">
        <v>30</v>
      </c>
      <c r="I10" s="96">
        <v>30</v>
      </c>
      <c r="J10" s="97">
        <f t="shared" si="6"/>
        <v>0</v>
      </c>
      <c r="K10" s="108">
        <v>51.63</v>
      </c>
      <c r="L10" s="109">
        <f t="shared" si="0"/>
        <v>0</v>
      </c>
      <c r="M10" s="112">
        <v>0</v>
      </c>
      <c r="N10" s="109">
        <f t="shared" si="1"/>
        <v>0</v>
      </c>
      <c r="O10" s="112">
        <v>0</v>
      </c>
      <c r="P10" s="109">
        <f t="shared" si="2"/>
        <v>0</v>
      </c>
      <c r="Q10" s="112">
        <v>0</v>
      </c>
      <c r="R10" s="109">
        <f t="shared" si="3"/>
        <v>0</v>
      </c>
      <c r="S10" s="112">
        <v>0</v>
      </c>
      <c r="T10" s="109">
        <f t="shared" si="4"/>
        <v>0</v>
      </c>
      <c r="U10" s="13">
        <f t="shared" si="5"/>
        <v>0</v>
      </c>
      <c r="V10" s="13">
        <f t="shared" si="5"/>
        <v>0</v>
      </c>
    </row>
    <row r="11" spans="1:22" ht="21" x14ac:dyDescent="0.35">
      <c r="A11" s="19">
        <v>6</v>
      </c>
      <c r="B11" s="96" t="s">
        <v>779</v>
      </c>
      <c r="C11" s="96">
        <v>6</v>
      </c>
      <c r="D11" s="99" t="s">
        <v>1138</v>
      </c>
      <c r="E11" s="96">
        <v>7</v>
      </c>
      <c r="F11" s="97">
        <v>2</v>
      </c>
      <c r="G11" s="97">
        <v>11</v>
      </c>
      <c r="H11" s="97">
        <v>12</v>
      </c>
      <c r="I11" s="96">
        <v>0</v>
      </c>
      <c r="J11" s="97">
        <f t="shared" si="6"/>
        <v>12</v>
      </c>
      <c r="K11" s="108">
        <v>2630.06</v>
      </c>
      <c r="L11" s="109">
        <f t="shared" si="0"/>
        <v>31560.720000000001</v>
      </c>
      <c r="M11" s="112">
        <v>3</v>
      </c>
      <c r="N11" s="109">
        <f t="shared" si="1"/>
        <v>7890.18</v>
      </c>
      <c r="O11" s="112">
        <v>3</v>
      </c>
      <c r="P11" s="109">
        <f t="shared" si="2"/>
        <v>7890.18</v>
      </c>
      <c r="Q11" s="112">
        <v>3</v>
      </c>
      <c r="R11" s="109">
        <f t="shared" si="3"/>
        <v>7890.18</v>
      </c>
      <c r="S11" s="112">
        <v>3</v>
      </c>
      <c r="T11" s="109">
        <f t="shared" si="4"/>
        <v>7890.18</v>
      </c>
      <c r="U11" s="13">
        <f t="shared" si="5"/>
        <v>12</v>
      </c>
      <c r="V11" s="13">
        <f t="shared" si="5"/>
        <v>31560.720000000001</v>
      </c>
    </row>
    <row r="12" spans="1:22" ht="21" x14ac:dyDescent="0.35">
      <c r="A12" s="19">
        <v>7</v>
      </c>
      <c r="B12" s="96" t="s">
        <v>780</v>
      </c>
      <c r="C12" s="96">
        <v>1</v>
      </c>
      <c r="D12" s="99" t="s">
        <v>1137</v>
      </c>
      <c r="E12" s="96">
        <v>650</v>
      </c>
      <c r="F12" s="97">
        <v>950</v>
      </c>
      <c r="G12" s="97">
        <v>1090</v>
      </c>
      <c r="H12" s="97">
        <v>1200</v>
      </c>
      <c r="I12" s="96">
        <v>200</v>
      </c>
      <c r="J12" s="97">
        <f t="shared" si="6"/>
        <v>1000</v>
      </c>
      <c r="K12" s="108">
        <v>6</v>
      </c>
      <c r="L12" s="109">
        <f t="shared" si="0"/>
        <v>6000</v>
      </c>
      <c r="M12" s="112">
        <v>100</v>
      </c>
      <c r="N12" s="109">
        <f t="shared" si="1"/>
        <v>600</v>
      </c>
      <c r="O12" s="112">
        <v>300</v>
      </c>
      <c r="P12" s="109">
        <f t="shared" si="2"/>
        <v>1800</v>
      </c>
      <c r="Q12" s="112">
        <v>300</v>
      </c>
      <c r="R12" s="109">
        <f t="shared" si="3"/>
        <v>1800</v>
      </c>
      <c r="S12" s="112">
        <v>300</v>
      </c>
      <c r="T12" s="109">
        <f t="shared" si="4"/>
        <v>1800</v>
      </c>
      <c r="U12" s="13">
        <f t="shared" si="5"/>
        <v>1000</v>
      </c>
      <c r="V12" s="13">
        <f t="shared" si="5"/>
        <v>6000</v>
      </c>
    </row>
    <row r="13" spans="1:22" ht="21" x14ac:dyDescent="0.35">
      <c r="A13" s="19">
        <v>8</v>
      </c>
      <c r="B13" s="96" t="s">
        <v>781</v>
      </c>
      <c r="C13" s="96">
        <v>100</v>
      </c>
      <c r="D13" s="99" t="s">
        <v>1139</v>
      </c>
      <c r="E13" s="96">
        <v>22</v>
      </c>
      <c r="F13" s="97">
        <v>16</v>
      </c>
      <c r="G13" s="97">
        <v>23</v>
      </c>
      <c r="H13" s="97">
        <v>26</v>
      </c>
      <c r="I13" s="96">
        <v>25</v>
      </c>
      <c r="J13" s="97">
        <f t="shared" si="6"/>
        <v>1</v>
      </c>
      <c r="K13" s="108">
        <v>250</v>
      </c>
      <c r="L13" s="109">
        <f t="shared" si="0"/>
        <v>250</v>
      </c>
      <c r="M13" s="112">
        <v>0</v>
      </c>
      <c r="N13" s="109">
        <f t="shared" si="1"/>
        <v>0</v>
      </c>
      <c r="O13" s="112">
        <v>0</v>
      </c>
      <c r="P13" s="109">
        <f t="shared" si="2"/>
        <v>0</v>
      </c>
      <c r="Q13" s="112">
        <v>0</v>
      </c>
      <c r="R13" s="109">
        <f t="shared" si="3"/>
        <v>0</v>
      </c>
      <c r="S13" s="112">
        <v>1</v>
      </c>
      <c r="T13" s="109">
        <f t="shared" si="4"/>
        <v>250</v>
      </c>
      <c r="U13" s="13">
        <f t="shared" si="5"/>
        <v>1</v>
      </c>
      <c r="V13" s="13">
        <f t="shared" si="5"/>
        <v>250</v>
      </c>
    </row>
    <row r="14" spans="1:22" ht="21" x14ac:dyDescent="0.35">
      <c r="A14" s="19">
        <v>9</v>
      </c>
      <c r="B14" s="96" t="s">
        <v>782</v>
      </c>
      <c r="C14" s="96">
        <v>1</v>
      </c>
      <c r="D14" s="99" t="s">
        <v>1140</v>
      </c>
      <c r="E14" s="96">
        <v>300</v>
      </c>
      <c r="F14" s="97">
        <v>240</v>
      </c>
      <c r="G14" s="97">
        <v>306</v>
      </c>
      <c r="H14" s="97">
        <v>337</v>
      </c>
      <c r="I14" s="96">
        <v>100</v>
      </c>
      <c r="J14" s="97">
        <f t="shared" si="6"/>
        <v>237</v>
      </c>
      <c r="K14" s="108">
        <v>11</v>
      </c>
      <c r="L14" s="109">
        <f t="shared" si="0"/>
        <v>2607</v>
      </c>
      <c r="M14" s="112">
        <v>0</v>
      </c>
      <c r="N14" s="109">
        <f t="shared" si="1"/>
        <v>0</v>
      </c>
      <c r="O14" s="112">
        <v>100</v>
      </c>
      <c r="P14" s="109">
        <f t="shared" si="2"/>
        <v>1100</v>
      </c>
      <c r="Q14" s="112">
        <v>100</v>
      </c>
      <c r="R14" s="109">
        <f t="shared" si="3"/>
        <v>1100</v>
      </c>
      <c r="S14" s="112">
        <v>37</v>
      </c>
      <c r="T14" s="109">
        <f t="shared" si="4"/>
        <v>407</v>
      </c>
      <c r="U14" s="13">
        <f t="shared" si="5"/>
        <v>237</v>
      </c>
      <c r="V14" s="13">
        <f t="shared" si="5"/>
        <v>2607</v>
      </c>
    </row>
    <row r="15" spans="1:22" ht="21" x14ac:dyDescent="0.35">
      <c r="A15" s="19">
        <v>10</v>
      </c>
      <c r="B15" s="96" t="s">
        <v>783</v>
      </c>
      <c r="C15" s="96">
        <v>1</v>
      </c>
      <c r="D15" s="99" t="s">
        <v>1141</v>
      </c>
      <c r="E15" s="96">
        <v>2954</v>
      </c>
      <c r="F15" s="97">
        <v>2815</v>
      </c>
      <c r="G15" s="97">
        <v>3100</v>
      </c>
      <c r="H15" s="97">
        <f>G15*1.1</f>
        <v>3410.0000000000005</v>
      </c>
      <c r="I15" s="96">
        <v>340</v>
      </c>
      <c r="J15" s="97">
        <f t="shared" si="6"/>
        <v>3070.0000000000005</v>
      </c>
      <c r="K15" s="108">
        <v>21</v>
      </c>
      <c r="L15" s="109">
        <f t="shared" si="0"/>
        <v>64470.000000000007</v>
      </c>
      <c r="M15" s="112">
        <v>500</v>
      </c>
      <c r="N15" s="109">
        <f t="shared" si="1"/>
        <v>10500</v>
      </c>
      <c r="O15" s="112">
        <v>1000</v>
      </c>
      <c r="P15" s="109">
        <f t="shared" si="2"/>
        <v>21000</v>
      </c>
      <c r="Q15" s="112">
        <v>1000</v>
      </c>
      <c r="R15" s="109">
        <f t="shared" si="3"/>
        <v>21000</v>
      </c>
      <c r="S15" s="112">
        <v>570</v>
      </c>
      <c r="T15" s="109">
        <f t="shared" si="4"/>
        <v>11970</v>
      </c>
      <c r="U15" s="13">
        <f t="shared" si="5"/>
        <v>3070</v>
      </c>
      <c r="V15" s="13">
        <f t="shared" si="5"/>
        <v>64470</v>
      </c>
    </row>
    <row r="16" spans="1:22" ht="21" x14ac:dyDescent="0.35">
      <c r="A16" s="19">
        <v>11</v>
      </c>
      <c r="B16" s="96" t="s">
        <v>784</v>
      </c>
      <c r="C16" s="96">
        <v>1</v>
      </c>
      <c r="D16" s="99" t="s">
        <v>1142</v>
      </c>
      <c r="E16" s="96">
        <v>101</v>
      </c>
      <c r="F16" s="97">
        <v>60</v>
      </c>
      <c r="G16" s="97">
        <v>41</v>
      </c>
      <c r="H16" s="97">
        <v>46</v>
      </c>
      <c r="I16" s="96">
        <v>23</v>
      </c>
      <c r="J16" s="97">
        <f t="shared" si="6"/>
        <v>23</v>
      </c>
      <c r="K16" s="108">
        <v>40</v>
      </c>
      <c r="L16" s="109">
        <f t="shared" si="0"/>
        <v>920</v>
      </c>
      <c r="M16" s="112">
        <v>0</v>
      </c>
      <c r="N16" s="109">
        <f t="shared" si="1"/>
        <v>0</v>
      </c>
      <c r="O16" s="112">
        <v>0</v>
      </c>
      <c r="P16" s="109">
        <f t="shared" si="2"/>
        <v>0</v>
      </c>
      <c r="Q16" s="112">
        <v>23</v>
      </c>
      <c r="R16" s="109">
        <f t="shared" si="3"/>
        <v>920</v>
      </c>
      <c r="S16" s="112">
        <v>0</v>
      </c>
      <c r="T16" s="109">
        <f t="shared" si="4"/>
        <v>0</v>
      </c>
      <c r="U16" s="13">
        <f t="shared" si="5"/>
        <v>23</v>
      </c>
      <c r="V16" s="13">
        <f t="shared" si="5"/>
        <v>920</v>
      </c>
    </row>
    <row r="17" spans="1:22" ht="21" x14ac:dyDescent="0.35">
      <c r="A17" s="19">
        <v>12</v>
      </c>
      <c r="B17" s="96" t="s">
        <v>785</v>
      </c>
      <c r="C17" s="96">
        <v>30</v>
      </c>
      <c r="D17" s="99" t="s">
        <v>1139</v>
      </c>
      <c r="E17" s="96">
        <v>100</v>
      </c>
      <c r="F17" s="97">
        <v>95</v>
      </c>
      <c r="G17" s="97">
        <v>131</v>
      </c>
      <c r="H17" s="97">
        <v>145</v>
      </c>
      <c r="I17" s="96">
        <v>30</v>
      </c>
      <c r="J17" s="97">
        <f t="shared" si="6"/>
        <v>115</v>
      </c>
      <c r="K17" s="108">
        <v>692.29</v>
      </c>
      <c r="L17" s="109">
        <f t="shared" si="0"/>
        <v>79613.349999999991</v>
      </c>
      <c r="M17" s="112">
        <v>15</v>
      </c>
      <c r="N17" s="109">
        <f t="shared" si="1"/>
        <v>10384.349999999999</v>
      </c>
      <c r="O17" s="112">
        <v>30</v>
      </c>
      <c r="P17" s="109">
        <f t="shared" si="2"/>
        <v>20768.699999999997</v>
      </c>
      <c r="Q17" s="112">
        <v>40</v>
      </c>
      <c r="R17" s="109">
        <f t="shared" si="3"/>
        <v>27691.599999999999</v>
      </c>
      <c r="S17" s="112">
        <v>30</v>
      </c>
      <c r="T17" s="109">
        <f t="shared" si="4"/>
        <v>20768.699999999997</v>
      </c>
      <c r="U17" s="13">
        <f t="shared" si="5"/>
        <v>115</v>
      </c>
      <c r="V17" s="13">
        <f t="shared" si="5"/>
        <v>79613.349999999991</v>
      </c>
    </row>
    <row r="18" spans="1:22" ht="21" x14ac:dyDescent="0.35">
      <c r="A18" s="19">
        <v>13</v>
      </c>
      <c r="B18" s="96" t="s">
        <v>786</v>
      </c>
      <c r="C18" s="96">
        <v>500</v>
      </c>
      <c r="D18" s="99" t="s">
        <v>1143</v>
      </c>
      <c r="E18" s="96">
        <v>116</v>
      </c>
      <c r="F18" s="97">
        <v>134</v>
      </c>
      <c r="G18" s="97">
        <v>144</v>
      </c>
      <c r="H18" s="97">
        <v>162</v>
      </c>
      <c r="I18" s="96">
        <v>2</v>
      </c>
      <c r="J18" s="97">
        <f t="shared" si="6"/>
        <v>160</v>
      </c>
      <c r="K18" s="108">
        <v>190</v>
      </c>
      <c r="L18" s="109">
        <f t="shared" si="0"/>
        <v>30400</v>
      </c>
      <c r="M18" s="112">
        <v>40</v>
      </c>
      <c r="N18" s="109">
        <f t="shared" si="1"/>
        <v>7600</v>
      </c>
      <c r="O18" s="112">
        <v>40</v>
      </c>
      <c r="P18" s="109">
        <f t="shared" si="2"/>
        <v>7600</v>
      </c>
      <c r="Q18" s="112">
        <v>40</v>
      </c>
      <c r="R18" s="109">
        <f t="shared" si="3"/>
        <v>7600</v>
      </c>
      <c r="S18" s="112">
        <v>40</v>
      </c>
      <c r="T18" s="109">
        <f t="shared" si="4"/>
        <v>7600</v>
      </c>
      <c r="U18" s="13">
        <f t="shared" si="5"/>
        <v>160</v>
      </c>
      <c r="V18" s="13">
        <f t="shared" si="5"/>
        <v>30400</v>
      </c>
    </row>
    <row r="19" spans="1:22" ht="21" x14ac:dyDescent="0.35">
      <c r="A19" s="19">
        <v>14</v>
      </c>
      <c r="B19" s="96" t="s">
        <v>787</v>
      </c>
      <c r="C19" s="96">
        <v>1</v>
      </c>
      <c r="D19" s="99" t="s">
        <v>1141</v>
      </c>
      <c r="E19" s="96">
        <v>5130</v>
      </c>
      <c r="F19" s="97">
        <v>4600</v>
      </c>
      <c r="G19" s="97">
        <v>2796</v>
      </c>
      <c r="H19" s="97">
        <v>3100</v>
      </c>
      <c r="I19" s="96">
        <v>200</v>
      </c>
      <c r="J19" s="97">
        <f t="shared" si="6"/>
        <v>2900</v>
      </c>
      <c r="K19" s="108">
        <v>13.8</v>
      </c>
      <c r="L19" s="109">
        <f t="shared" si="0"/>
        <v>40020</v>
      </c>
      <c r="M19" s="112">
        <v>500</v>
      </c>
      <c r="N19" s="109">
        <f t="shared" si="1"/>
        <v>6900</v>
      </c>
      <c r="O19" s="112">
        <v>800</v>
      </c>
      <c r="P19" s="109">
        <f t="shared" si="2"/>
        <v>11040</v>
      </c>
      <c r="Q19" s="112">
        <v>800</v>
      </c>
      <c r="R19" s="109">
        <f t="shared" si="3"/>
        <v>11040</v>
      </c>
      <c r="S19" s="112">
        <v>800</v>
      </c>
      <c r="T19" s="109">
        <f t="shared" si="4"/>
        <v>11040</v>
      </c>
      <c r="U19" s="13">
        <f t="shared" si="5"/>
        <v>2900</v>
      </c>
      <c r="V19" s="13">
        <f t="shared" si="5"/>
        <v>40020</v>
      </c>
    </row>
    <row r="20" spans="1:22" ht="21" x14ac:dyDescent="0.35">
      <c r="A20" s="19">
        <v>15</v>
      </c>
      <c r="B20" s="96" t="s">
        <v>788</v>
      </c>
      <c r="C20" s="96">
        <v>500</v>
      </c>
      <c r="D20" s="99" t="s">
        <v>1143</v>
      </c>
      <c r="E20" s="96">
        <v>15</v>
      </c>
      <c r="F20" s="97">
        <v>32</v>
      </c>
      <c r="G20" s="97">
        <v>50</v>
      </c>
      <c r="H20" s="97">
        <f>G20*1.1</f>
        <v>55.000000000000007</v>
      </c>
      <c r="I20" s="96">
        <v>4</v>
      </c>
      <c r="J20" s="97">
        <f t="shared" si="6"/>
        <v>51.000000000000007</v>
      </c>
      <c r="K20" s="108">
        <v>120</v>
      </c>
      <c r="L20" s="109">
        <f t="shared" si="0"/>
        <v>6120.0000000000009</v>
      </c>
      <c r="M20" s="112">
        <v>10</v>
      </c>
      <c r="N20" s="109">
        <f t="shared" si="1"/>
        <v>1200</v>
      </c>
      <c r="O20" s="112">
        <v>15</v>
      </c>
      <c r="P20" s="109">
        <f t="shared" si="2"/>
        <v>1800</v>
      </c>
      <c r="Q20" s="112">
        <v>16</v>
      </c>
      <c r="R20" s="109">
        <f t="shared" si="3"/>
        <v>1920</v>
      </c>
      <c r="S20" s="112">
        <v>10</v>
      </c>
      <c r="T20" s="109">
        <f t="shared" si="4"/>
        <v>1200</v>
      </c>
      <c r="U20" s="13">
        <f t="shared" si="5"/>
        <v>51</v>
      </c>
      <c r="V20" s="13">
        <f t="shared" si="5"/>
        <v>6120</v>
      </c>
    </row>
    <row r="21" spans="1:22" ht="21" x14ac:dyDescent="0.35">
      <c r="A21" s="19">
        <v>16</v>
      </c>
      <c r="B21" s="96" t="s">
        <v>789</v>
      </c>
      <c r="C21" s="96">
        <v>1</v>
      </c>
      <c r="D21" s="99" t="s">
        <v>1144</v>
      </c>
      <c r="E21" s="96">
        <v>240</v>
      </c>
      <c r="F21" s="97">
        <v>80</v>
      </c>
      <c r="G21" s="97">
        <v>175</v>
      </c>
      <c r="H21" s="97">
        <v>195</v>
      </c>
      <c r="I21" s="96">
        <v>70</v>
      </c>
      <c r="J21" s="97">
        <f t="shared" si="6"/>
        <v>125</v>
      </c>
      <c r="K21" s="108">
        <v>32</v>
      </c>
      <c r="L21" s="109">
        <f t="shared" si="0"/>
        <v>4000</v>
      </c>
      <c r="M21" s="112">
        <v>0</v>
      </c>
      <c r="N21" s="109">
        <f t="shared" si="1"/>
        <v>0</v>
      </c>
      <c r="O21" s="112">
        <v>25</v>
      </c>
      <c r="P21" s="109">
        <f t="shared" si="2"/>
        <v>800</v>
      </c>
      <c r="Q21" s="112">
        <v>50</v>
      </c>
      <c r="R21" s="109">
        <f t="shared" si="3"/>
        <v>1600</v>
      </c>
      <c r="S21" s="112">
        <v>50</v>
      </c>
      <c r="T21" s="109">
        <f t="shared" si="4"/>
        <v>1600</v>
      </c>
      <c r="U21" s="13">
        <f t="shared" si="5"/>
        <v>125</v>
      </c>
      <c r="V21" s="13">
        <f t="shared" si="5"/>
        <v>4000</v>
      </c>
    </row>
    <row r="22" spans="1:22" ht="21" x14ac:dyDescent="0.35">
      <c r="A22" s="19">
        <v>17</v>
      </c>
      <c r="B22" s="96" t="s">
        <v>790</v>
      </c>
      <c r="C22" s="96">
        <v>6</v>
      </c>
      <c r="D22" s="99" t="s">
        <v>1138</v>
      </c>
      <c r="E22" s="96">
        <v>3</v>
      </c>
      <c r="F22" s="97">
        <v>10</v>
      </c>
      <c r="G22" s="97">
        <v>14</v>
      </c>
      <c r="H22" s="97">
        <v>16</v>
      </c>
      <c r="I22" s="96">
        <v>0</v>
      </c>
      <c r="J22" s="97">
        <f t="shared" si="6"/>
        <v>16</v>
      </c>
      <c r="K22" s="108">
        <v>556.4</v>
      </c>
      <c r="L22" s="109">
        <f t="shared" si="0"/>
        <v>8902.4</v>
      </c>
      <c r="M22" s="112">
        <v>4</v>
      </c>
      <c r="N22" s="109">
        <f t="shared" si="1"/>
        <v>2225.6</v>
      </c>
      <c r="O22" s="112">
        <v>4</v>
      </c>
      <c r="P22" s="109">
        <f t="shared" si="2"/>
        <v>2225.6</v>
      </c>
      <c r="Q22" s="112">
        <v>4</v>
      </c>
      <c r="R22" s="109">
        <f t="shared" si="3"/>
        <v>2225.6</v>
      </c>
      <c r="S22" s="112">
        <v>4</v>
      </c>
      <c r="T22" s="109">
        <f t="shared" si="4"/>
        <v>2225.6</v>
      </c>
      <c r="U22" s="13">
        <f t="shared" si="5"/>
        <v>16</v>
      </c>
      <c r="V22" s="13">
        <f t="shared" si="5"/>
        <v>8902.4</v>
      </c>
    </row>
    <row r="23" spans="1:22" ht="21" x14ac:dyDescent="0.35">
      <c r="A23" s="19">
        <v>18</v>
      </c>
      <c r="B23" s="96" t="s">
        <v>791</v>
      </c>
      <c r="C23" s="96">
        <v>500</v>
      </c>
      <c r="D23" s="99" t="s">
        <v>1143</v>
      </c>
      <c r="E23" s="96">
        <v>27</v>
      </c>
      <c r="F23" s="97">
        <v>20</v>
      </c>
      <c r="G23" s="97">
        <v>18</v>
      </c>
      <c r="H23" s="97">
        <v>20</v>
      </c>
      <c r="I23" s="96">
        <v>5</v>
      </c>
      <c r="J23" s="97">
        <f t="shared" si="6"/>
        <v>15</v>
      </c>
      <c r="K23" s="108">
        <v>93.41</v>
      </c>
      <c r="L23" s="109">
        <f t="shared" si="0"/>
        <v>1401.1499999999999</v>
      </c>
      <c r="M23" s="112">
        <v>0</v>
      </c>
      <c r="N23" s="109">
        <f t="shared" si="1"/>
        <v>0</v>
      </c>
      <c r="O23" s="112">
        <v>5</v>
      </c>
      <c r="P23" s="109">
        <f t="shared" si="2"/>
        <v>467.04999999999995</v>
      </c>
      <c r="Q23" s="112">
        <v>5</v>
      </c>
      <c r="R23" s="109">
        <f t="shared" si="3"/>
        <v>467.04999999999995</v>
      </c>
      <c r="S23" s="112">
        <v>5</v>
      </c>
      <c r="T23" s="109">
        <f t="shared" si="4"/>
        <v>467.04999999999995</v>
      </c>
      <c r="U23" s="13">
        <f t="shared" si="5"/>
        <v>15</v>
      </c>
      <c r="V23" s="13">
        <f t="shared" si="5"/>
        <v>1401.1499999999999</v>
      </c>
    </row>
    <row r="24" spans="1:22" ht="21" x14ac:dyDescent="0.35">
      <c r="A24" s="19">
        <v>19</v>
      </c>
      <c r="B24" s="96" t="s">
        <v>792</v>
      </c>
      <c r="C24" s="96">
        <v>500</v>
      </c>
      <c r="D24" s="99" t="s">
        <v>1143</v>
      </c>
      <c r="E24" s="96">
        <v>3</v>
      </c>
      <c r="F24" s="97">
        <v>3</v>
      </c>
      <c r="G24" s="97">
        <v>3</v>
      </c>
      <c r="H24" s="97">
        <v>4</v>
      </c>
      <c r="I24" s="96">
        <v>1</v>
      </c>
      <c r="J24" s="97">
        <f t="shared" si="6"/>
        <v>3</v>
      </c>
      <c r="K24" s="108">
        <v>187.25</v>
      </c>
      <c r="L24" s="109">
        <f t="shared" si="0"/>
        <v>561.75</v>
      </c>
      <c r="M24" s="112">
        <v>0</v>
      </c>
      <c r="N24" s="109">
        <f t="shared" si="1"/>
        <v>0</v>
      </c>
      <c r="O24" s="112">
        <v>1</v>
      </c>
      <c r="P24" s="109">
        <f t="shared" si="2"/>
        <v>187.25</v>
      </c>
      <c r="Q24" s="112">
        <v>1</v>
      </c>
      <c r="R24" s="109">
        <f t="shared" si="3"/>
        <v>187.25</v>
      </c>
      <c r="S24" s="112">
        <v>1</v>
      </c>
      <c r="T24" s="109">
        <f t="shared" si="4"/>
        <v>187.25</v>
      </c>
      <c r="U24" s="13">
        <f t="shared" si="5"/>
        <v>3</v>
      </c>
      <c r="V24" s="13">
        <f t="shared" si="5"/>
        <v>561.75</v>
      </c>
    </row>
    <row r="25" spans="1:22" ht="21" x14ac:dyDescent="0.35">
      <c r="A25" s="19">
        <v>20</v>
      </c>
      <c r="B25" s="96" t="s">
        <v>793</v>
      </c>
      <c r="C25" s="96">
        <v>100</v>
      </c>
      <c r="D25" s="99" t="s">
        <v>1139</v>
      </c>
      <c r="E25" s="96">
        <v>8440</v>
      </c>
      <c r="F25" s="97">
        <v>8555</v>
      </c>
      <c r="G25" s="97">
        <v>9960</v>
      </c>
      <c r="H25" s="97">
        <v>10940</v>
      </c>
      <c r="I25" s="96">
        <v>840</v>
      </c>
      <c r="J25" s="97">
        <f t="shared" si="6"/>
        <v>10100</v>
      </c>
      <c r="K25" s="108">
        <v>65</v>
      </c>
      <c r="L25" s="109">
        <f t="shared" si="0"/>
        <v>656500</v>
      </c>
      <c r="M25" s="112">
        <v>2000</v>
      </c>
      <c r="N25" s="109">
        <f t="shared" si="1"/>
        <v>130000</v>
      </c>
      <c r="O25" s="112">
        <v>3000</v>
      </c>
      <c r="P25" s="109">
        <f t="shared" si="2"/>
        <v>195000</v>
      </c>
      <c r="Q25" s="112">
        <v>2500</v>
      </c>
      <c r="R25" s="109">
        <f t="shared" si="3"/>
        <v>162500</v>
      </c>
      <c r="S25" s="112">
        <v>2600</v>
      </c>
      <c r="T25" s="109">
        <f t="shared" si="4"/>
        <v>169000</v>
      </c>
      <c r="U25" s="13">
        <f t="shared" si="5"/>
        <v>10100</v>
      </c>
      <c r="V25" s="13">
        <f t="shared" si="5"/>
        <v>656500</v>
      </c>
    </row>
    <row r="26" spans="1:22" ht="21" x14ac:dyDescent="0.35">
      <c r="A26" s="19">
        <v>21</v>
      </c>
      <c r="B26" s="96" t="s">
        <v>794</v>
      </c>
      <c r="C26" s="96">
        <v>1</v>
      </c>
      <c r="D26" s="99" t="s">
        <v>1140</v>
      </c>
      <c r="E26" s="96">
        <v>11850</v>
      </c>
      <c r="F26" s="97">
        <v>8720</v>
      </c>
      <c r="G26" s="97">
        <v>9764</v>
      </c>
      <c r="H26" s="97">
        <v>10750</v>
      </c>
      <c r="I26" s="96">
        <v>1350</v>
      </c>
      <c r="J26" s="97">
        <f t="shared" si="6"/>
        <v>9400</v>
      </c>
      <c r="K26" s="108">
        <v>7</v>
      </c>
      <c r="L26" s="109">
        <f t="shared" si="0"/>
        <v>65800</v>
      </c>
      <c r="M26" s="112">
        <v>1000</v>
      </c>
      <c r="N26" s="109">
        <f t="shared" si="1"/>
        <v>7000</v>
      </c>
      <c r="O26" s="112">
        <v>3000</v>
      </c>
      <c r="P26" s="109">
        <f t="shared" si="2"/>
        <v>21000</v>
      </c>
      <c r="Q26" s="112">
        <v>3000</v>
      </c>
      <c r="R26" s="109">
        <f t="shared" si="3"/>
        <v>21000</v>
      </c>
      <c r="S26" s="112">
        <v>2400</v>
      </c>
      <c r="T26" s="109">
        <f t="shared" si="4"/>
        <v>16800</v>
      </c>
      <c r="U26" s="13">
        <f t="shared" si="5"/>
        <v>9400</v>
      </c>
      <c r="V26" s="13">
        <f t="shared" si="5"/>
        <v>65800</v>
      </c>
    </row>
    <row r="27" spans="1:22" ht="21" x14ac:dyDescent="0.35">
      <c r="A27" s="19">
        <v>22</v>
      </c>
      <c r="B27" s="96" t="s">
        <v>795</v>
      </c>
      <c r="C27" s="96">
        <v>1</v>
      </c>
      <c r="D27" s="99" t="s">
        <v>1140</v>
      </c>
      <c r="E27" s="96">
        <v>40</v>
      </c>
      <c r="F27" s="97">
        <v>17</v>
      </c>
      <c r="G27" s="97">
        <v>31</v>
      </c>
      <c r="H27" s="97">
        <v>36</v>
      </c>
      <c r="I27" s="96">
        <v>36</v>
      </c>
      <c r="J27" s="97">
        <f t="shared" si="6"/>
        <v>0</v>
      </c>
      <c r="K27" s="108">
        <v>69</v>
      </c>
      <c r="L27" s="109">
        <f t="shared" si="0"/>
        <v>0</v>
      </c>
      <c r="M27" s="112">
        <v>0</v>
      </c>
      <c r="N27" s="109">
        <f t="shared" si="1"/>
        <v>0</v>
      </c>
      <c r="O27" s="112">
        <v>0</v>
      </c>
      <c r="P27" s="109">
        <f t="shared" si="2"/>
        <v>0</v>
      </c>
      <c r="Q27" s="112">
        <v>0</v>
      </c>
      <c r="R27" s="109">
        <f t="shared" si="3"/>
        <v>0</v>
      </c>
      <c r="S27" s="112">
        <v>0</v>
      </c>
      <c r="T27" s="109">
        <f t="shared" si="4"/>
        <v>0</v>
      </c>
      <c r="U27" s="13">
        <f t="shared" si="5"/>
        <v>0</v>
      </c>
      <c r="V27" s="13">
        <f t="shared" si="5"/>
        <v>0</v>
      </c>
    </row>
    <row r="28" spans="1:22" ht="21" x14ac:dyDescent="0.35">
      <c r="A28" s="19">
        <v>23</v>
      </c>
      <c r="B28" s="96" t="s">
        <v>796</v>
      </c>
      <c r="C28" s="96">
        <v>500</v>
      </c>
      <c r="D28" s="99" t="s">
        <v>1145</v>
      </c>
      <c r="E28" s="96">
        <v>38</v>
      </c>
      <c r="F28" s="97">
        <v>37</v>
      </c>
      <c r="G28" s="97">
        <v>33</v>
      </c>
      <c r="H28" s="97">
        <v>40</v>
      </c>
      <c r="I28" s="96">
        <v>20</v>
      </c>
      <c r="J28" s="97">
        <f t="shared" si="6"/>
        <v>20</v>
      </c>
      <c r="K28" s="108">
        <v>450</v>
      </c>
      <c r="L28" s="109">
        <f t="shared" si="0"/>
        <v>9000</v>
      </c>
      <c r="M28" s="112">
        <v>0</v>
      </c>
      <c r="N28" s="109">
        <f t="shared" si="1"/>
        <v>0</v>
      </c>
      <c r="O28" s="112">
        <v>0</v>
      </c>
      <c r="P28" s="109">
        <f t="shared" si="2"/>
        <v>0</v>
      </c>
      <c r="Q28" s="112">
        <v>10</v>
      </c>
      <c r="R28" s="109">
        <f t="shared" si="3"/>
        <v>4500</v>
      </c>
      <c r="S28" s="112">
        <v>10</v>
      </c>
      <c r="T28" s="109">
        <f t="shared" si="4"/>
        <v>4500</v>
      </c>
      <c r="U28" s="13">
        <f t="shared" si="5"/>
        <v>20</v>
      </c>
      <c r="V28" s="13">
        <f t="shared" si="5"/>
        <v>9000</v>
      </c>
    </row>
    <row r="29" spans="1:22" ht="21" x14ac:dyDescent="0.35">
      <c r="A29" s="19">
        <v>24</v>
      </c>
      <c r="B29" s="96" t="s">
        <v>797</v>
      </c>
      <c r="C29" s="96">
        <v>500</v>
      </c>
      <c r="D29" s="99" t="s">
        <v>1145</v>
      </c>
      <c r="E29" s="96">
        <v>168</v>
      </c>
      <c r="F29" s="97">
        <v>180</v>
      </c>
      <c r="G29" s="97">
        <v>138</v>
      </c>
      <c r="H29" s="97">
        <v>157</v>
      </c>
      <c r="I29" s="96">
        <v>17</v>
      </c>
      <c r="J29" s="97">
        <f t="shared" si="6"/>
        <v>140</v>
      </c>
      <c r="K29" s="108">
        <v>850</v>
      </c>
      <c r="L29" s="109">
        <f t="shared" si="0"/>
        <v>119000</v>
      </c>
      <c r="M29" s="112">
        <v>30</v>
      </c>
      <c r="N29" s="109">
        <f t="shared" si="1"/>
        <v>25500</v>
      </c>
      <c r="O29" s="112">
        <v>40</v>
      </c>
      <c r="P29" s="109">
        <f t="shared" si="2"/>
        <v>34000</v>
      </c>
      <c r="Q29" s="112">
        <v>40</v>
      </c>
      <c r="R29" s="109">
        <f t="shared" si="3"/>
        <v>34000</v>
      </c>
      <c r="S29" s="112">
        <v>30</v>
      </c>
      <c r="T29" s="109">
        <f t="shared" si="4"/>
        <v>25500</v>
      </c>
      <c r="U29" s="13">
        <f t="shared" si="5"/>
        <v>140</v>
      </c>
      <c r="V29" s="13">
        <f t="shared" si="5"/>
        <v>119000</v>
      </c>
    </row>
    <row r="30" spans="1:22" ht="21" x14ac:dyDescent="0.35">
      <c r="A30" s="19">
        <v>25</v>
      </c>
      <c r="B30" s="96" t="s">
        <v>798</v>
      </c>
      <c r="C30" s="96">
        <v>1</v>
      </c>
      <c r="D30" s="99" t="s">
        <v>1140</v>
      </c>
      <c r="E30" s="96">
        <v>3900</v>
      </c>
      <c r="F30" s="97">
        <v>4750</v>
      </c>
      <c r="G30" s="97">
        <v>2657</v>
      </c>
      <c r="H30" s="97">
        <v>2930</v>
      </c>
      <c r="I30" s="96">
        <v>100</v>
      </c>
      <c r="J30" s="97">
        <f t="shared" si="6"/>
        <v>2830</v>
      </c>
      <c r="K30" s="108">
        <v>10.76</v>
      </c>
      <c r="L30" s="109">
        <f t="shared" si="0"/>
        <v>30450.799999999999</v>
      </c>
      <c r="M30" s="112">
        <v>700</v>
      </c>
      <c r="N30" s="109">
        <f t="shared" si="1"/>
        <v>7532</v>
      </c>
      <c r="O30" s="112">
        <v>700</v>
      </c>
      <c r="P30" s="109">
        <f t="shared" si="2"/>
        <v>7532</v>
      </c>
      <c r="Q30" s="112">
        <v>730</v>
      </c>
      <c r="R30" s="109">
        <f t="shared" si="3"/>
        <v>7854.8</v>
      </c>
      <c r="S30" s="112">
        <v>700</v>
      </c>
      <c r="T30" s="109">
        <f t="shared" si="4"/>
        <v>7532</v>
      </c>
      <c r="U30" s="13">
        <f t="shared" si="5"/>
        <v>2830</v>
      </c>
      <c r="V30" s="13">
        <f t="shared" si="5"/>
        <v>30450.799999999999</v>
      </c>
    </row>
    <row r="31" spans="1:22" ht="21" x14ac:dyDescent="0.35">
      <c r="A31" s="19">
        <v>26</v>
      </c>
      <c r="B31" s="96" t="s">
        <v>799</v>
      </c>
      <c r="C31" s="96">
        <v>100</v>
      </c>
      <c r="D31" s="99" t="s">
        <v>1139</v>
      </c>
      <c r="E31" s="96">
        <v>49</v>
      </c>
      <c r="F31" s="97">
        <v>89</v>
      </c>
      <c r="G31" s="97">
        <v>106</v>
      </c>
      <c r="H31" s="97">
        <v>124</v>
      </c>
      <c r="I31" s="96">
        <v>14</v>
      </c>
      <c r="J31" s="97">
        <f t="shared" si="6"/>
        <v>110</v>
      </c>
      <c r="K31" s="108">
        <v>412</v>
      </c>
      <c r="L31" s="109">
        <f t="shared" si="0"/>
        <v>45320</v>
      </c>
      <c r="M31" s="112">
        <v>20</v>
      </c>
      <c r="N31" s="109">
        <f t="shared" si="1"/>
        <v>8240</v>
      </c>
      <c r="O31" s="112">
        <v>30</v>
      </c>
      <c r="P31" s="109">
        <f t="shared" si="2"/>
        <v>12360</v>
      </c>
      <c r="Q31" s="112">
        <v>30</v>
      </c>
      <c r="R31" s="109">
        <f t="shared" si="3"/>
        <v>12360</v>
      </c>
      <c r="S31" s="112">
        <v>30</v>
      </c>
      <c r="T31" s="109">
        <f t="shared" si="4"/>
        <v>12360</v>
      </c>
      <c r="U31" s="13">
        <f t="shared" si="5"/>
        <v>110</v>
      </c>
      <c r="V31" s="13">
        <f t="shared" si="5"/>
        <v>45320</v>
      </c>
    </row>
    <row r="32" spans="1:22" ht="21" x14ac:dyDescent="0.35">
      <c r="A32" s="19">
        <v>27</v>
      </c>
      <c r="B32" s="96" t="s">
        <v>800</v>
      </c>
      <c r="C32" s="96">
        <v>1</v>
      </c>
      <c r="D32" s="99" t="s">
        <v>1144</v>
      </c>
      <c r="E32" s="96">
        <v>1000</v>
      </c>
      <c r="F32" s="97">
        <v>1080</v>
      </c>
      <c r="G32" s="97">
        <v>546</v>
      </c>
      <c r="H32" s="97">
        <v>900</v>
      </c>
      <c r="I32" s="96">
        <v>100</v>
      </c>
      <c r="J32" s="97">
        <f t="shared" si="6"/>
        <v>800</v>
      </c>
      <c r="K32" s="108">
        <v>15.01</v>
      </c>
      <c r="L32" s="109">
        <f t="shared" si="0"/>
        <v>12008</v>
      </c>
      <c r="M32" s="112">
        <v>100</v>
      </c>
      <c r="N32" s="109">
        <f t="shared" si="1"/>
        <v>1501</v>
      </c>
      <c r="O32" s="112">
        <v>250</v>
      </c>
      <c r="P32" s="109">
        <f t="shared" si="2"/>
        <v>3752.5</v>
      </c>
      <c r="Q32" s="112">
        <v>250</v>
      </c>
      <c r="R32" s="109">
        <f t="shared" si="3"/>
        <v>3752.5</v>
      </c>
      <c r="S32" s="112">
        <v>200</v>
      </c>
      <c r="T32" s="109">
        <f t="shared" si="4"/>
        <v>3002</v>
      </c>
      <c r="U32" s="13">
        <f t="shared" si="5"/>
        <v>800</v>
      </c>
      <c r="V32" s="13">
        <f t="shared" si="5"/>
        <v>12008</v>
      </c>
    </row>
    <row r="33" spans="1:22" ht="21" x14ac:dyDescent="0.35">
      <c r="A33" s="19">
        <v>28</v>
      </c>
      <c r="B33" s="96" t="s">
        <v>801</v>
      </c>
      <c r="C33" s="96">
        <v>1</v>
      </c>
      <c r="D33" s="99" t="s">
        <v>1144</v>
      </c>
      <c r="E33" s="96">
        <v>900</v>
      </c>
      <c r="F33" s="97">
        <v>450</v>
      </c>
      <c r="G33" s="97">
        <v>327</v>
      </c>
      <c r="H33" s="97">
        <v>360</v>
      </c>
      <c r="I33" s="96">
        <v>100</v>
      </c>
      <c r="J33" s="97">
        <f t="shared" si="6"/>
        <v>260</v>
      </c>
      <c r="K33" s="108">
        <v>9.01</v>
      </c>
      <c r="L33" s="109">
        <f t="shared" si="0"/>
        <v>2342.6</v>
      </c>
      <c r="M33" s="112">
        <v>0</v>
      </c>
      <c r="N33" s="109">
        <f t="shared" si="1"/>
        <v>0</v>
      </c>
      <c r="O33" s="112">
        <v>100</v>
      </c>
      <c r="P33" s="109">
        <f t="shared" si="2"/>
        <v>901</v>
      </c>
      <c r="Q33" s="112">
        <v>100</v>
      </c>
      <c r="R33" s="109">
        <f t="shared" si="3"/>
        <v>901</v>
      </c>
      <c r="S33" s="112">
        <v>60</v>
      </c>
      <c r="T33" s="109">
        <f t="shared" si="4"/>
        <v>540.6</v>
      </c>
      <c r="U33" s="13">
        <f t="shared" si="5"/>
        <v>260</v>
      </c>
      <c r="V33" s="13">
        <f t="shared" si="5"/>
        <v>2342.6</v>
      </c>
    </row>
    <row r="34" spans="1:22" ht="21" x14ac:dyDescent="0.35">
      <c r="A34" s="19">
        <v>29</v>
      </c>
      <c r="B34" s="96" t="s">
        <v>802</v>
      </c>
      <c r="C34" s="96">
        <v>1</v>
      </c>
      <c r="D34" s="99" t="s">
        <v>1144</v>
      </c>
      <c r="E34" s="96">
        <v>700</v>
      </c>
      <c r="F34" s="97">
        <v>500</v>
      </c>
      <c r="G34" s="97">
        <v>220</v>
      </c>
      <c r="H34" s="97">
        <v>400</v>
      </c>
      <c r="I34" s="96">
        <v>200</v>
      </c>
      <c r="J34" s="97">
        <f t="shared" si="6"/>
        <v>200</v>
      </c>
      <c r="K34" s="108">
        <v>11.02</v>
      </c>
      <c r="L34" s="109">
        <f t="shared" si="0"/>
        <v>2204</v>
      </c>
      <c r="M34" s="112">
        <v>0</v>
      </c>
      <c r="N34" s="109">
        <f t="shared" si="1"/>
        <v>0</v>
      </c>
      <c r="O34" s="112">
        <v>0</v>
      </c>
      <c r="P34" s="109">
        <f t="shared" si="2"/>
        <v>0</v>
      </c>
      <c r="Q34" s="112">
        <v>100</v>
      </c>
      <c r="R34" s="109">
        <f t="shared" si="3"/>
        <v>1102</v>
      </c>
      <c r="S34" s="112">
        <v>100</v>
      </c>
      <c r="T34" s="109">
        <f t="shared" si="4"/>
        <v>1102</v>
      </c>
      <c r="U34" s="13">
        <f t="shared" si="5"/>
        <v>200</v>
      </c>
      <c r="V34" s="13">
        <f t="shared" si="5"/>
        <v>2204</v>
      </c>
    </row>
    <row r="35" spans="1:22" ht="21" x14ac:dyDescent="0.35">
      <c r="A35" s="19">
        <v>30</v>
      </c>
      <c r="B35" s="96" t="s">
        <v>803</v>
      </c>
      <c r="C35" s="96">
        <v>1</v>
      </c>
      <c r="D35" s="99" t="s">
        <v>1146</v>
      </c>
      <c r="E35" s="96">
        <v>11500</v>
      </c>
      <c r="F35" s="97">
        <v>10524</v>
      </c>
      <c r="G35" s="97">
        <v>11237</v>
      </c>
      <c r="H35" s="97">
        <v>12361</v>
      </c>
      <c r="I35" s="96">
        <v>1500</v>
      </c>
      <c r="J35" s="97">
        <f t="shared" si="6"/>
        <v>10861</v>
      </c>
      <c r="K35" s="108">
        <v>8</v>
      </c>
      <c r="L35" s="109">
        <f t="shared" si="0"/>
        <v>86888</v>
      </c>
      <c r="M35" s="112">
        <v>1861</v>
      </c>
      <c r="N35" s="109">
        <f t="shared" si="1"/>
        <v>14888</v>
      </c>
      <c r="O35" s="112">
        <v>3000</v>
      </c>
      <c r="P35" s="109">
        <f t="shared" si="2"/>
        <v>24000</v>
      </c>
      <c r="Q35" s="112">
        <v>3000</v>
      </c>
      <c r="R35" s="109">
        <f t="shared" si="3"/>
        <v>24000</v>
      </c>
      <c r="S35" s="112">
        <v>3000</v>
      </c>
      <c r="T35" s="109">
        <f t="shared" si="4"/>
        <v>24000</v>
      </c>
      <c r="U35" s="13">
        <f t="shared" si="5"/>
        <v>10861</v>
      </c>
      <c r="V35" s="13">
        <f t="shared" si="5"/>
        <v>86888</v>
      </c>
    </row>
    <row r="36" spans="1:22" ht="21" x14ac:dyDescent="0.35">
      <c r="A36" s="19">
        <v>31</v>
      </c>
      <c r="B36" s="96" t="s">
        <v>804</v>
      </c>
      <c r="C36" s="96">
        <v>1</v>
      </c>
      <c r="D36" s="99" t="s">
        <v>1147</v>
      </c>
      <c r="E36" s="96">
        <v>720</v>
      </c>
      <c r="F36" s="97">
        <v>890</v>
      </c>
      <c r="G36" s="97">
        <v>980</v>
      </c>
      <c r="H36" s="97">
        <v>1080</v>
      </c>
      <c r="I36" s="96">
        <v>110</v>
      </c>
      <c r="J36" s="97">
        <f t="shared" si="6"/>
        <v>970</v>
      </c>
      <c r="K36" s="108">
        <v>620</v>
      </c>
      <c r="L36" s="109">
        <f t="shared" si="0"/>
        <v>601400</v>
      </c>
      <c r="M36" s="112">
        <v>200</v>
      </c>
      <c r="N36" s="109">
        <f t="shared" si="1"/>
        <v>124000</v>
      </c>
      <c r="O36" s="112">
        <v>250</v>
      </c>
      <c r="P36" s="109">
        <f t="shared" si="2"/>
        <v>155000</v>
      </c>
      <c r="Q36" s="112">
        <v>300</v>
      </c>
      <c r="R36" s="109">
        <f t="shared" si="3"/>
        <v>186000</v>
      </c>
      <c r="S36" s="112">
        <v>220</v>
      </c>
      <c r="T36" s="109">
        <f t="shared" si="4"/>
        <v>136400</v>
      </c>
      <c r="U36" s="13">
        <f t="shared" si="5"/>
        <v>970</v>
      </c>
      <c r="V36" s="13">
        <f t="shared" si="5"/>
        <v>601400</v>
      </c>
    </row>
    <row r="37" spans="1:22" ht="24" x14ac:dyDescent="0.55000000000000004">
      <c r="A37" s="19">
        <v>32</v>
      </c>
      <c r="B37" s="96" t="s">
        <v>805</v>
      </c>
      <c r="C37" s="96">
        <v>1</v>
      </c>
      <c r="D37" s="99" t="s">
        <v>1138</v>
      </c>
      <c r="E37" s="96">
        <v>76</v>
      </c>
      <c r="F37" s="97">
        <v>30</v>
      </c>
      <c r="G37" s="97">
        <v>40</v>
      </c>
      <c r="H37" s="97">
        <f>G37*1.1</f>
        <v>44</v>
      </c>
      <c r="I37" s="96">
        <v>39</v>
      </c>
      <c r="J37" s="97">
        <f t="shared" si="6"/>
        <v>5</v>
      </c>
      <c r="K37" s="108">
        <v>790</v>
      </c>
      <c r="L37" s="109">
        <f t="shared" si="0"/>
        <v>3950</v>
      </c>
      <c r="M37" s="112">
        <v>0</v>
      </c>
      <c r="N37" s="109">
        <f t="shared" si="1"/>
        <v>0</v>
      </c>
      <c r="O37" s="112">
        <v>0</v>
      </c>
      <c r="P37" s="109">
        <f t="shared" si="2"/>
        <v>0</v>
      </c>
      <c r="Q37" s="112">
        <v>5</v>
      </c>
      <c r="R37" s="109">
        <f t="shared" si="3"/>
        <v>3950</v>
      </c>
      <c r="S37" s="112">
        <v>0</v>
      </c>
      <c r="T37" s="109">
        <f t="shared" si="4"/>
        <v>0</v>
      </c>
      <c r="U37" s="13">
        <f t="shared" si="5"/>
        <v>5</v>
      </c>
      <c r="V37" s="13">
        <f t="shared" si="5"/>
        <v>3950</v>
      </c>
    </row>
    <row r="38" spans="1:22" ht="24" x14ac:dyDescent="0.55000000000000004">
      <c r="A38" s="19">
        <v>33</v>
      </c>
      <c r="B38" s="96" t="s">
        <v>806</v>
      </c>
      <c r="C38" s="96">
        <v>1</v>
      </c>
      <c r="D38" s="99" t="s">
        <v>1138</v>
      </c>
      <c r="E38" s="96">
        <v>40</v>
      </c>
      <c r="F38" s="97">
        <v>10</v>
      </c>
      <c r="G38" s="97">
        <v>22</v>
      </c>
      <c r="H38" s="97">
        <v>25</v>
      </c>
      <c r="I38" s="96">
        <v>20</v>
      </c>
      <c r="J38" s="97">
        <f t="shared" si="6"/>
        <v>5</v>
      </c>
      <c r="K38" s="108">
        <v>790</v>
      </c>
      <c r="L38" s="109">
        <f t="shared" si="0"/>
        <v>3950</v>
      </c>
      <c r="M38" s="112">
        <v>0</v>
      </c>
      <c r="N38" s="109">
        <f t="shared" si="1"/>
        <v>0</v>
      </c>
      <c r="O38" s="112">
        <v>0</v>
      </c>
      <c r="P38" s="109">
        <f t="shared" si="2"/>
        <v>0</v>
      </c>
      <c r="Q38" s="112">
        <v>5</v>
      </c>
      <c r="R38" s="109">
        <f t="shared" si="3"/>
        <v>3950</v>
      </c>
      <c r="S38" s="112">
        <v>0</v>
      </c>
      <c r="T38" s="109">
        <f t="shared" si="4"/>
        <v>0</v>
      </c>
      <c r="U38" s="13">
        <f t="shared" si="5"/>
        <v>5</v>
      </c>
      <c r="V38" s="13">
        <f t="shared" si="5"/>
        <v>3950</v>
      </c>
    </row>
    <row r="39" spans="1:22" ht="21" x14ac:dyDescent="0.35">
      <c r="A39" s="19">
        <v>34</v>
      </c>
      <c r="B39" s="96" t="s">
        <v>807</v>
      </c>
      <c r="C39" s="96">
        <v>500</v>
      </c>
      <c r="D39" s="99" t="s">
        <v>1143</v>
      </c>
      <c r="E39" s="96">
        <v>9</v>
      </c>
      <c r="F39" s="97">
        <v>1</v>
      </c>
      <c r="G39" s="97">
        <v>4</v>
      </c>
      <c r="H39" s="97">
        <v>5</v>
      </c>
      <c r="I39" s="96">
        <v>2</v>
      </c>
      <c r="J39" s="97">
        <f t="shared" si="6"/>
        <v>3</v>
      </c>
      <c r="K39" s="108">
        <v>278.2</v>
      </c>
      <c r="L39" s="109">
        <f t="shared" si="0"/>
        <v>834.59999999999991</v>
      </c>
      <c r="M39" s="112">
        <v>0</v>
      </c>
      <c r="N39" s="109">
        <f t="shared" si="1"/>
        <v>0</v>
      </c>
      <c r="O39" s="112">
        <v>0</v>
      </c>
      <c r="P39" s="109">
        <f t="shared" si="2"/>
        <v>0</v>
      </c>
      <c r="Q39" s="112">
        <v>3</v>
      </c>
      <c r="R39" s="109">
        <f t="shared" si="3"/>
        <v>834.59999999999991</v>
      </c>
      <c r="S39" s="112">
        <v>0</v>
      </c>
      <c r="T39" s="109">
        <f t="shared" si="4"/>
        <v>0</v>
      </c>
      <c r="U39" s="13">
        <f t="shared" si="5"/>
        <v>3</v>
      </c>
      <c r="V39" s="13">
        <f t="shared" si="5"/>
        <v>834.59999999999991</v>
      </c>
    </row>
    <row r="40" spans="1:22" ht="21" x14ac:dyDescent="0.35">
      <c r="A40" s="19">
        <v>35</v>
      </c>
      <c r="B40" s="96" t="s">
        <v>808</v>
      </c>
      <c r="C40" s="96">
        <v>1000</v>
      </c>
      <c r="D40" s="99" t="s">
        <v>1139</v>
      </c>
      <c r="E40" s="96">
        <v>605</v>
      </c>
      <c r="F40" s="97">
        <v>566</v>
      </c>
      <c r="G40" s="97">
        <v>616</v>
      </c>
      <c r="H40" s="97">
        <v>680</v>
      </c>
      <c r="I40" s="96">
        <v>13</v>
      </c>
      <c r="J40" s="97">
        <f t="shared" si="6"/>
        <v>667</v>
      </c>
      <c r="K40" s="108">
        <v>167</v>
      </c>
      <c r="L40" s="109">
        <f t="shared" si="0"/>
        <v>111389</v>
      </c>
      <c r="M40" s="112">
        <v>150</v>
      </c>
      <c r="N40" s="109">
        <f t="shared" si="1"/>
        <v>25050</v>
      </c>
      <c r="O40" s="112">
        <v>150</v>
      </c>
      <c r="P40" s="109">
        <f t="shared" si="2"/>
        <v>25050</v>
      </c>
      <c r="Q40" s="112">
        <v>217</v>
      </c>
      <c r="R40" s="109">
        <f t="shared" si="3"/>
        <v>36239</v>
      </c>
      <c r="S40" s="112">
        <v>150</v>
      </c>
      <c r="T40" s="109">
        <f t="shared" si="4"/>
        <v>25050</v>
      </c>
      <c r="U40" s="13">
        <f t="shared" si="5"/>
        <v>667</v>
      </c>
      <c r="V40" s="13">
        <f t="shared" si="5"/>
        <v>111389</v>
      </c>
    </row>
    <row r="41" spans="1:22" ht="21" x14ac:dyDescent="0.35">
      <c r="A41" s="19">
        <v>36</v>
      </c>
      <c r="B41" s="96" t="s">
        <v>809</v>
      </c>
      <c r="C41" s="96">
        <v>1</v>
      </c>
      <c r="D41" s="99" t="s">
        <v>1137</v>
      </c>
      <c r="E41" s="96">
        <v>11</v>
      </c>
      <c r="F41" s="97">
        <v>40</v>
      </c>
      <c r="G41" s="97">
        <v>11</v>
      </c>
      <c r="H41" s="97">
        <v>20</v>
      </c>
      <c r="I41" s="96">
        <v>20</v>
      </c>
      <c r="J41" s="97">
        <f t="shared" si="6"/>
        <v>0</v>
      </c>
      <c r="K41" s="108">
        <v>2.25</v>
      </c>
      <c r="L41" s="109">
        <f t="shared" si="0"/>
        <v>0</v>
      </c>
      <c r="M41" s="112">
        <v>0</v>
      </c>
      <c r="N41" s="109">
        <f t="shared" si="1"/>
        <v>0</v>
      </c>
      <c r="O41" s="112">
        <v>0</v>
      </c>
      <c r="P41" s="109">
        <f t="shared" si="2"/>
        <v>0</v>
      </c>
      <c r="Q41" s="112">
        <v>0</v>
      </c>
      <c r="R41" s="109">
        <f t="shared" si="3"/>
        <v>0</v>
      </c>
      <c r="S41" s="112">
        <v>0</v>
      </c>
      <c r="T41" s="109">
        <f t="shared" si="4"/>
        <v>0</v>
      </c>
      <c r="U41" s="13">
        <f t="shared" si="5"/>
        <v>0</v>
      </c>
      <c r="V41" s="13">
        <f t="shared" si="5"/>
        <v>0</v>
      </c>
    </row>
    <row r="42" spans="1:22" ht="21" x14ac:dyDescent="0.35">
      <c r="A42" s="19">
        <v>37</v>
      </c>
      <c r="B42" s="96" t="s">
        <v>810</v>
      </c>
      <c r="C42" s="96">
        <v>500</v>
      </c>
      <c r="D42" s="99" t="s">
        <v>1143</v>
      </c>
      <c r="E42" s="96">
        <v>35</v>
      </c>
      <c r="F42" s="97">
        <v>35</v>
      </c>
      <c r="G42" s="97">
        <v>43</v>
      </c>
      <c r="H42" s="97">
        <v>50</v>
      </c>
      <c r="I42" s="96">
        <v>6</v>
      </c>
      <c r="J42" s="97">
        <f t="shared" si="6"/>
        <v>44</v>
      </c>
      <c r="K42" s="108">
        <v>104.81</v>
      </c>
      <c r="L42" s="109">
        <f t="shared" si="0"/>
        <v>4611.6400000000003</v>
      </c>
      <c r="M42" s="112">
        <v>10</v>
      </c>
      <c r="N42" s="109">
        <f t="shared" si="1"/>
        <v>1048.0999999999999</v>
      </c>
      <c r="O42" s="112">
        <v>14</v>
      </c>
      <c r="P42" s="109">
        <f t="shared" si="2"/>
        <v>1467.3400000000001</v>
      </c>
      <c r="Q42" s="112">
        <v>10</v>
      </c>
      <c r="R42" s="109">
        <f t="shared" si="3"/>
        <v>1048.0999999999999</v>
      </c>
      <c r="S42" s="112">
        <v>10</v>
      </c>
      <c r="T42" s="109">
        <f t="shared" si="4"/>
        <v>1048.0999999999999</v>
      </c>
      <c r="U42" s="13">
        <f t="shared" si="5"/>
        <v>44</v>
      </c>
      <c r="V42" s="13">
        <f t="shared" si="5"/>
        <v>4611.6399999999994</v>
      </c>
    </row>
    <row r="43" spans="1:22" ht="21" x14ac:dyDescent="0.35">
      <c r="A43" s="19">
        <v>38</v>
      </c>
      <c r="B43" s="96" t="s">
        <v>811</v>
      </c>
      <c r="C43" s="96">
        <v>500</v>
      </c>
      <c r="D43" s="99" t="s">
        <v>1139</v>
      </c>
      <c r="E43" s="96">
        <v>39</v>
      </c>
      <c r="F43" s="97">
        <v>42</v>
      </c>
      <c r="G43" s="97">
        <v>54</v>
      </c>
      <c r="H43" s="97">
        <v>61</v>
      </c>
      <c r="I43" s="96">
        <v>1</v>
      </c>
      <c r="J43" s="97">
        <f t="shared" si="6"/>
        <v>60</v>
      </c>
      <c r="K43" s="108">
        <v>170.23</v>
      </c>
      <c r="L43" s="109">
        <f t="shared" si="0"/>
        <v>10213.799999999999</v>
      </c>
      <c r="M43" s="112">
        <v>15</v>
      </c>
      <c r="N43" s="109">
        <f t="shared" si="1"/>
        <v>2553.4499999999998</v>
      </c>
      <c r="O43" s="112">
        <v>15</v>
      </c>
      <c r="P43" s="109">
        <f t="shared" si="2"/>
        <v>2553.4499999999998</v>
      </c>
      <c r="Q43" s="112">
        <v>15</v>
      </c>
      <c r="R43" s="109">
        <f t="shared" si="3"/>
        <v>2553.4499999999998</v>
      </c>
      <c r="S43" s="112">
        <v>15</v>
      </c>
      <c r="T43" s="109">
        <f t="shared" si="4"/>
        <v>2553.4499999999998</v>
      </c>
      <c r="U43" s="13">
        <f t="shared" si="5"/>
        <v>60</v>
      </c>
      <c r="V43" s="13">
        <f t="shared" si="5"/>
        <v>10213.799999999999</v>
      </c>
    </row>
    <row r="44" spans="1:22" ht="21" x14ac:dyDescent="0.35">
      <c r="A44" s="19">
        <v>39</v>
      </c>
      <c r="B44" s="96" t="s">
        <v>812</v>
      </c>
      <c r="C44" s="96">
        <v>1</v>
      </c>
      <c r="D44" s="99" t="s">
        <v>1141</v>
      </c>
      <c r="E44" s="96">
        <v>365</v>
      </c>
      <c r="F44" s="97">
        <v>18</v>
      </c>
      <c r="G44" s="97">
        <v>53</v>
      </c>
      <c r="H44" s="97">
        <v>60</v>
      </c>
      <c r="I44" s="96">
        <v>40</v>
      </c>
      <c r="J44" s="97">
        <f t="shared" si="6"/>
        <v>20</v>
      </c>
      <c r="K44" s="108">
        <v>35.31</v>
      </c>
      <c r="L44" s="109">
        <f t="shared" si="0"/>
        <v>706.2</v>
      </c>
      <c r="M44" s="112">
        <v>0</v>
      </c>
      <c r="N44" s="109">
        <f t="shared" si="1"/>
        <v>0</v>
      </c>
      <c r="O44" s="112">
        <v>0</v>
      </c>
      <c r="P44" s="109">
        <f t="shared" si="2"/>
        <v>0</v>
      </c>
      <c r="Q44" s="112">
        <v>20</v>
      </c>
      <c r="R44" s="109">
        <f t="shared" si="3"/>
        <v>706.2</v>
      </c>
      <c r="S44" s="112">
        <v>0</v>
      </c>
      <c r="T44" s="109">
        <f t="shared" si="4"/>
        <v>0</v>
      </c>
      <c r="U44" s="13">
        <f t="shared" si="5"/>
        <v>20</v>
      </c>
      <c r="V44" s="13">
        <f t="shared" si="5"/>
        <v>706.2</v>
      </c>
    </row>
    <row r="45" spans="1:22" ht="21" x14ac:dyDescent="0.35">
      <c r="A45" s="19">
        <v>40</v>
      </c>
      <c r="B45" s="96" t="s">
        <v>813</v>
      </c>
      <c r="C45" s="96">
        <v>1</v>
      </c>
      <c r="D45" s="99" t="s">
        <v>1141</v>
      </c>
      <c r="E45" s="96">
        <v>559</v>
      </c>
      <c r="F45" s="97">
        <v>633</v>
      </c>
      <c r="G45" s="97">
        <v>753</v>
      </c>
      <c r="H45" s="97">
        <v>830</v>
      </c>
      <c r="I45" s="96">
        <v>70</v>
      </c>
      <c r="J45" s="97">
        <f t="shared" si="6"/>
        <v>760</v>
      </c>
      <c r="K45" s="108">
        <v>95</v>
      </c>
      <c r="L45" s="109">
        <f t="shared" si="0"/>
        <v>72200</v>
      </c>
      <c r="M45" s="112">
        <v>160</v>
      </c>
      <c r="N45" s="109">
        <f t="shared" si="1"/>
        <v>15200</v>
      </c>
      <c r="O45" s="112">
        <v>200</v>
      </c>
      <c r="P45" s="109">
        <f t="shared" si="2"/>
        <v>19000</v>
      </c>
      <c r="Q45" s="112">
        <v>200</v>
      </c>
      <c r="R45" s="109">
        <f t="shared" si="3"/>
        <v>19000</v>
      </c>
      <c r="S45" s="112">
        <v>200</v>
      </c>
      <c r="T45" s="109">
        <f t="shared" si="4"/>
        <v>19000</v>
      </c>
      <c r="U45" s="13">
        <f t="shared" si="5"/>
        <v>760</v>
      </c>
      <c r="V45" s="13">
        <f t="shared" si="5"/>
        <v>72200</v>
      </c>
    </row>
    <row r="46" spans="1:22" ht="21" x14ac:dyDescent="0.35">
      <c r="A46" s="19">
        <v>41</v>
      </c>
      <c r="B46" s="96" t="s">
        <v>814</v>
      </c>
      <c r="C46" s="96">
        <v>1</v>
      </c>
      <c r="D46" s="99" t="s">
        <v>1146</v>
      </c>
      <c r="E46" s="96">
        <v>2710</v>
      </c>
      <c r="F46" s="97">
        <v>1980</v>
      </c>
      <c r="G46" s="97">
        <v>2193</v>
      </c>
      <c r="H46" s="97">
        <v>2415</v>
      </c>
      <c r="I46" s="96">
        <v>290</v>
      </c>
      <c r="J46" s="97">
        <f t="shared" si="6"/>
        <v>2125</v>
      </c>
      <c r="K46" s="108">
        <v>8</v>
      </c>
      <c r="L46" s="109">
        <f t="shared" si="0"/>
        <v>17000</v>
      </c>
      <c r="M46" s="112">
        <v>325</v>
      </c>
      <c r="N46" s="109">
        <f t="shared" si="1"/>
        <v>2600</v>
      </c>
      <c r="O46" s="112">
        <v>600</v>
      </c>
      <c r="P46" s="109">
        <f t="shared" si="2"/>
        <v>4800</v>
      </c>
      <c r="Q46" s="112">
        <v>600</v>
      </c>
      <c r="R46" s="109">
        <f t="shared" si="3"/>
        <v>4800</v>
      </c>
      <c r="S46" s="112">
        <v>600</v>
      </c>
      <c r="T46" s="109">
        <f t="shared" si="4"/>
        <v>4800</v>
      </c>
      <c r="U46" s="13">
        <f t="shared" si="5"/>
        <v>2125</v>
      </c>
      <c r="V46" s="13">
        <f t="shared" si="5"/>
        <v>17000</v>
      </c>
    </row>
    <row r="47" spans="1:22" ht="21" x14ac:dyDescent="0.35">
      <c r="A47" s="19">
        <v>42</v>
      </c>
      <c r="B47" s="96" t="s">
        <v>815</v>
      </c>
      <c r="C47" s="96">
        <v>1</v>
      </c>
      <c r="D47" s="99" t="s">
        <v>1141</v>
      </c>
      <c r="E47" s="96">
        <v>1362</v>
      </c>
      <c r="F47" s="97">
        <v>1304</v>
      </c>
      <c r="G47" s="97">
        <v>1520</v>
      </c>
      <c r="H47" s="97">
        <f>G47*1.1</f>
        <v>1672.0000000000002</v>
      </c>
      <c r="I47" s="96">
        <v>18</v>
      </c>
      <c r="J47" s="97">
        <f t="shared" si="6"/>
        <v>1654.0000000000002</v>
      </c>
      <c r="K47" s="108">
        <v>22.5</v>
      </c>
      <c r="L47" s="109">
        <f t="shared" si="0"/>
        <v>37215.000000000007</v>
      </c>
      <c r="M47" s="112">
        <v>400</v>
      </c>
      <c r="N47" s="109">
        <f t="shared" si="1"/>
        <v>9000</v>
      </c>
      <c r="O47" s="112">
        <v>454</v>
      </c>
      <c r="P47" s="109">
        <f t="shared" si="2"/>
        <v>10215</v>
      </c>
      <c r="Q47" s="112">
        <v>400</v>
      </c>
      <c r="R47" s="109">
        <f t="shared" si="3"/>
        <v>9000</v>
      </c>
      <c r="S47" s="112">
        <v>400</v>
      </c>
      <c r="T47" s="109">
        <f t="shared" si="4"/>
        <v>9000</v>
      </c>
      <c r="U47" s="13">
        <f t="shared" si="5"/>
        <v>1654</v>
      </c>
      <c r="V47" s="13">
        <f t="shared" si="5"/>
        <v>37215</v>
      </c>
    </row>
    <row r="48" spans="1:22" ht="21" x14ac:dyDescent="0.35">
      <c r="A48" s="19">
        <v>43</v>
      </c>
      <c r="B48" s="96" t="s">
        <v>816</v>
      </c>
      <c r="C48" s="96">
        <v>1</v>
      </c>
      <c r="D48" s="99" t="s">
        <v>1140</v>
      </c>
      <c r="E48" s="96">
        <v>760</v>
      </c>
      <c r="F48" s="97">
        <v>1420</v>
      </c>
      <c r="G48" s="97">
        <v>1550</v>
      </c>
      <c r="H48" s="97">
        <f>G48*1.1</f>
        <v>1705.0000000000002</v>
      </c>
      <c r="I48" s="96">
        <v>120</v>
      </c>
      <c r="J48" s="97">
        <f t="shared" si="6"/>
        <v>1585.0000000000002</v>
      </c>
      <c r="K48" s="108">
        <v>18</v>
      </c>
      <c r="L48" s="109">
        <f t="shared" si="0"/>
        <v>28530.000000000004</v>
      </c>
      <c r="M48" s="112">
        <v>385</v>
      </c>
      <c r="N48" s="109">
        <f t="shared" si="1"/>
        <v>6930</v>
      </c>
      <c r="O48" s="112">
        <v>400</v>
      </c>
      <c r="P48" s="109">
        <f t="shared" si="2"/>
        <v>7200</v>
      </c>
      <c r="Q48" s="112">
        <v>400</v>
      </c>
      <c r="R48" s="109">
        <f t="shared" si="3"/>
        <v>7200</v>
      </c>
      <c r="S48" s="112">
        <v>400</v>
      </c>
      <c r="T48" s="109">
        <f t="shared" si="4"/>
        <v>7200</v>
      </c>
      <c r="U48" s="13">
        <f t="shared" si="5"/>
        <v>1585</v>
      </c>
      <c r="V48" s="13">
        <f t="shared" si="5"/>
        <v>28530</v>
      </c>
    </row>
    <row r="49" spans="1:22" ht="21" x14ac:dyDescent="0.35">
      <c r="A49" s="19">
        <v>44</v>
      </c>
      <c r="B49" s="96" t="s">
        <v>817</v>
      </c>
      <c r="C49" s="96">
        <v>1</v>
      </c>
      <c r="D49" s="99" t="s">
        <v>1140</v>
      </c>
      <c r="E49" s="96">
        <v>4250</v>
      </c>
      <c r="F49" s="97">
        <v>4060</v>
      </c>
      <c r="G49" s="97">
        <v>4410</v>
      </c>
      <c r="H49" s="97">
        <v>4850</v>
      </c>
      <c r="I49" s="96">
        <v>250</v>
      </c>
      <c r="J49" s="97">
        <f t="shared" si="6"/>
        <v>4600</v>
      </c>
      <c r="K49" s="108">
        <v>8</v>
      </c>
      <c r="L49" s="109">
        <f t="shared" si="0"/>
        <v>36800</v>
      </c>
      <c r="M49" s="112">
        <v>1000</v>
      </c>
      <c r="N49" s="109">
        <f t="shared" si="1"/>
        <v>8000</v>
      </c>
      <c r="O49" s="112">
        <v>1200</v>
      </c>
      <c r="P49" s="109">
        <f t="shared" si="2"/>
        <v>9600</v>
      </c>
      <c r="Q49" s="112">
        <v>1200</v>
      </c>
      <c r="R49" s="109">
        <f t="shared" si="3"/>
        <v>9600</v>
      </c>
      <c r="S49" s="112">
        <v>1200</v>
      </c>
      <c r="T49" s="109">
        <f t="shared" si="4"/>
        <v>9600</v>
      </c>
      <c r="U49" s="13">
        <f t="shared" si="5"/>
        <v>4600</v>
      </c>
      <c r="V49" s="13">
        <f t="shared" si="5"/>
        <v>36800</v>
      </c>
    </row>
    <row r="50" spans="1:22" ht="21" x14ac:dyDescent="0.35">
      <c r="A50" s="19">
        <v>45</v>
      </c>
      <c r="B50" s="96" t="s">
        <v>818</v>
      </c>
      <c r="C50" s="96">
        <v>1000</v>
      </c>
      <c r="D50" s="99" t="s">
        <v>1143</v>
      </c>
      <c r="E50" s="96">
        <v>32</v>
      </c>
      <c r="F50" s="97">
        <v>24</v>
      </c>
      <c r="G50" s="97">
        <v>18</v>
      </c>
      <c r="H50" s="97">
        <v>44</v>
      </c>
      <c r="I50" s="96">
        <v>4</v>
      </c>
      <c r="J50" s="97">
        <f t="shared" si="6"/>
        <v>40</v>
      </c>
      <c r="K50" s="108">
        <v>600</v>
      </c>
      <c r="L50" s="109">
        <f t="shared" si="0"/>
        <v>24000</v>
      </c>
      <c r="M50" s="112">
        <v>10</v>
      </c>
      <c r="N50" s="109">
        <f t="shared" si="1"/>
        <v>6000</v>
      </c>
      <c r="O50" s="112">
        <v>10</v>
      </c>
      <c r="P50" s="109">
        <f t="shared" si="2"/>
        <v>6000</v>
      </c>
      <c r="Q50" s="112">
        <v>10</v>
      </c>
      <c r="R50" s="109">
        <f t="shared" si="3"/>
        <v>6000</v>
      </c>
      <c r="S50" s="112">
        <v>10</v>
      </c>
      <c r="T50" s="109">
        <f t="shared" si="4"/>
        <v>6000</v>
      </c>
      <c r="U50" s="13">
        <f t="shared" si="5"/>
        <v>40</v>
      </c>
      <c r="V50" s="13">
        <f t="shared" si="5"/>
        <v>24000</v>
      </c>
    </row>
    <row r="51" spans="1:22" ht="21" x14ac:dyDescent="0.35">
      <c r="A51" s="19">
        <v>46</v>
      </c>
      <c r="B51" s="96" t="s">
        <v>819</v>
      </c>
      <c r="C51" s="96">
        <v>500</v>
      </c>
      <c r="D51" s="99" t="s">
        <v>1139</v>
      </c>
      <c r="E51" s="96">
        <v>121</v>
      </c>
      <c r="F51" s="97">
        <v>83</v>
      </c>
      <c r="G51" s="97">
        <v>80</v>
      </c>
      <c r="H51" s="97">
        <v>100</v>
      </c>
      <c r="I51" s="96">
        <v>20</v>
      </c>
      <c r="J51" s="97">
        <f t="shared" si="6"/>
        <v>80</v>
      </c>
      <c r="K51" s="108">
        <v>400</v>
      </c>
      <c r="L51" s="109">
        <f t="shared" si="0"/>
        <v>32000</v>
      </c>
      <c r="M51" s="112">
        <v>10</v>
      </c>
      <c r="N51" s="109">
        <f t="shared" si="1"/>
        <v>4000</v>
      </c>
      <c r="O51" s="112">
        <v>30</v>
      </c>
      <c r="P51" s="109">
        <f t="shared" si="2"/>
        <v>12000</v>
      </c>
      <c r="Q51" s="112">
        <v>20</v>
      </c>
      <c r="R51" s="109">
        <f t="shared" si="3"/>
        <v>8000</v>
      </c>
      <c r="S51" s="112">
        <v>20</v>
      </c>
      <c r="T51" s="109">
        <f t="shared" si="4"/>
        <v>8000</v>
      </c>
      <c r="U51" s="13">
        <f t="shared" si="5"/>
        <v>80</v>
      </c>
      <c r="V51" s="13">
        <f t="shared" si="5"/>
        <v>32000</v>
      </c>
    </row>
    <row r="52" spans="1:22" ht="21" x14ac:dyDescent="0.35">
      <c r="A52" s="19">
        <v>47</v>
      </c>
      <c r="B52" s="96" t="s">
        <v>820</v>
      </c>
      <c r="C52" s="96">
        <v>1</v>
      </c>
      <c r="D52" s="99" t="s">
        <v>1141</v>
      </c>
      <c r="E52" s="96">
        <v>150</v>
      </c>
      <c r="F52" s="97">
        <v>100</v>
      </c>
      <c r="G52" s="97">
        <v>220</v>
      </c>
      <c r="H52" s="97">
        <v>250</v>
      </c>
      <c r="I52" s="96">
        <v>0</v>
      </c>
      <c r="J52" s="97">
        <f t="shared" si="6"/>
        <v>250</v>
      </c>
      <c r="K52" s="108">
        <v>15</v>
      </c>
      <c r="L52" s="109">
        <f t="shared" si="0"/>
        <v>3750</v>
      </c>
      <c r="M52" s="112">
        <v>100</v>
      </c>
      <c r="N52" s="109">
        <f t="shared" si="1"/>
        <v>1500</v>
      </c>
      <c r="O52" s="112">
        <v>50</v>
      </c>
      <c r="P52" s="109">
        <f t="shared" si="2"/>
        <v>750</v>
      </c>
      <c r="Q52" s="112">
        <v>50</v>
      </c>
      <c r="R52" s="109">
        <f t="shared" si="3"/>
        <v>750</v>
      </c>
      <c r="S52" s="112">
        <v>50</v>
      </c>
      <c r="T52" s="109">
        <f t="shared" si="4"/>
        <v>750</v>
      </c>
      <c r="U52" s="13">
        <f t="shared" si="5"/>
        <v>250</v>
      </c>
      <c r="V52" s="13">
        <f t="shared" si="5"/>
        <v>3750</v>
      </c>
    </row>
    <row r="53" spans="1:22" ht="21" x14ac:dyDescent="0.35">
      <c r="A53" s="19">
        <v>48</v>
      </c>
      <c r="B53" s="96" t="s">
        <v>821</v>
      </c>
      <c r="C53" s="96">
        <v>1</v>
      </c>
      <c r="D53" s="99" t="s">
        <v>1141</v>
      </c>
      <c r="E53" s="96">
        <v>1700</v>
      </c>
      <c r="F53" s="97">
        <v>1580</v>
      </c>
      <c r="G53" s="97">
        <v>2062</v>
      </c>
      <c r="H53" s="97">
        <v>2260</v>
      </c>
      <c r="I53" s="96">
        <v>260</v>
      </c>
      <c r="J53" s="97">
        <f t="shared" si="6"/>
        <v>2000</v>
      </c>
      <c r="K53" s="108">
        <v>75.97</v>
      </c>
      <c r="L53" s="109">
        <f t="shared" si="0"/>
        <v>151940</v>
      </c>
      <c r="M53" s="112">
        <v>400</v>
      </c>
      <c r="N53" s="109">
        <f t="shared" si="1"/>
        <v>30388</v>
      </c>
      <c r="O53" s="112">
        <v>600</v>
      </c>
      <c r="P53" s="109">
        <f t="shared" si="2"/>
        <v>45582</v>
      </c>
      <c r="Q53" s="112">
        <v>500</v>
      </c>
      <c r="R53" s="109">
        <f t="shared" si="3"/>
        <v>37985</v>
      </c>
      <c r="S53" s="112">
        <v>500</v>
      </c>
      <c r="T53" s="109">
        <f t="shared" si="4"/>
        <v>37985</v>
      </c>
      <c r="U53" s="13">
        <f t="shared" si="5"/>
        <v>2000</v>
      </c>
      <c r="V53" s="13">
        <f t="shared" si="5"/>
        <v>151940</v>
      </c>
    </row>
    <row r="54" spans="1:22" ht="21" x14ac:dyDescent="0.35">
      <c r="A54" s="19">
        <v>49</v>
      </c>
      <c r="B54" s="96" t="s">
        <v>822</v>
      </c>
      <c r="C54" s="96">
        <v>1</v>
      </c>
      <c r="D54" s="99" t="s">
        <v>1140</v>
      </c>
      <c r="E54" s="96">
        <v>2348</v>
      </c>
      <c r="F54" s="97">
        <v>2360</v>
      </c>
      <c r="G54" s="97">
        <v>2150</v>
      </c>
      <c r="H54" s="97">
        <f>G54*1.1</f>
        <v>2365</v>
      </c>
      <c r="I54" s="96">
        <v>310</v>
      </c>
      <c r="J54" s="97">
        <f t="shared" si="6"/>
        <v>2055</v>
      </c>
      <c r="K54" s="108">
        <v>10</v>
      </c>
      <c r="L54" s="109">
        <f t="shared" si="0"/>
        <v>20550</v>
      </c>
      <c r="M54" s="112">
        <v>255</v>
      </c>
      <c r="N54" s="109">
        <f t="shared" si="1"/>
        <v>2550</v>
      </c>
      <c r="O54" s="112">
        <v>600</v>
      </c>
      <c r="P54" s="109">
        <f t="shared" si="2"/>
        <v>6000</v>
      </c>
      <c r="Q54" s="112">
        <v>600</v>
      </c>
      <c r="R54" s="109">
        <f t="shared" si="3"/>
        <v>6000</v>
      </c>
      <c r="S54" s="112">
        <v>600</v>
      </c>
      <c r="T54" s="109">
        <f t="shared" si="4"/>
        <v>6000</v>
      </c>
      <c r="U54" s="13">
        <f t="shared" si="5"/>
        <v>2055</v>
      </c>
      <c r="V54" s="13">
        <f t="shared" si="5"/>
        <v>20550</v>
      </c>
    </row>
    <row r="55" spans="1:22" ht="21" x14ac:dyDescent="0.35">
      <c r="A55" s="19">
        <v>50</v>
      </c>
      <c r="B55" s="96" t="s">
        <v>823</v>
      </c>
      <c r="C55" s="96">
        <v>500</v>
      </c>
      <c r="D55" s="99" t="s">
        <v>1139</v>
      </c>
      <c r="E55" s="96">
        <v>191</v>
      </c>
      <c r="F55" s="97">
        <v>183</v>
      </c>
      <c r="G55" s="97">
        <v>184</v>
      </c>
      <c r="H55" s="97">
        <v>208</v>
      </c>
      <c r="I55" s="96">
        <v>18</v>
      </c>
      <c r="J55" s="97">
        <f t="shared" si="6"/>
        <v>190</v>
      </c>
      <c r="K55" s="108">
        <v>161</v>
      </c>
      <c r="L55" s="109">
        <f t="shared" si="0"/>
        <v>30590</v>
      </c>
      <c r="M55" s="112">
        <v>40</v>
      </c>
      <c r="N55" s="109">
        <f t="shared" si="1"/>
        <v>6440</v>
      </c>
      <c r="O55" s="112">
        <v>50</v>
      </c>
      <c r="P55" s="109">
        <f t="shared" si="2"/>
        <v>8050</v>
      </c>
      <c r="Q55" s="112">
        <v>50</v>
      </c>
      <c r="R55" s="109">
        <f t="shared" si="3"/>
        <v>8050</v>
      </c>
      <c r="S55" s="112">
        <v>50</v>
      </c>
      <c r="T55" s="109">
        <f t="shared" si="4"/>
        <v>8050</v>
      </c>
      <c r="U55" s="13">
        <f t="shared" si="5"/>
        <v>190</v>
      </c>
      <c r="V55" s="13">
        <f t="shared" si="5"/>
        <v>30590</v>
      </c>
    </row>
    <row r="56" spans="1:22" ht="21" x14ac:dyDescent="0.35">
      <c r="A56" s="19">
        <v>51</v>
      </c>
      <c r="B56" s="96" t="s">
        <v>824</v>
      </c>
      <c r="C56" s="96">
        <v>1</v>
      </c>
      <c r="D56" s="99" t="s">
        <v>1138</v>
      </c>
      <c r="E56" s="96">
        <v>79</v>
      </c>
      <c r="F56" s="97">
        <v>10</v>
      </c>
      <c r="G56" s="97">
        <v>66</v>
      </c>
      <c r="H56" s="97">
        <v>80</v>
      </c>
      <c r="I56" s="96">
        <v>10</v>
      </c>
      <c r="J56" s="97">
        <f t="shared" si="6"/>
        <v>70</v>
      </c>
      <c r="K56" s="108">
        <v>10</v>
      </c>
      <c r="L56" s="109">
        <f t="shared" si="0"/>
        <v>700</v>
      </c>
      <c r="M56" s="112">
        <v>10</v>
      </c>
      <c r="N56" s="109">
        <f t="shared" si="1"/>
        <v>100</v>
      </c>
      <c r="O56" s="112">
        <v>20</v>
      </c>
      <c r="P56" s="109">
        <f t="shared" si="2"/>
        <v>200</v>
      </c>
      <c r="Q56" s="112">
        <v>20</v>
      </c>
      <c r="R56" s="109">
        <f t="shared" si="3"/>
        <v>200</v>
      </c>
      <c r="S56" s="112">
        <v>20</v>
      </c>
      <c r="T56" s="109">
        <f t="shared" si="4"/>
        <v>200</v>
      </c>
      <c r="U56" s="13">
        <f t="shared" si="5"/>
        <v>70</v>
      </c>
      <c r="V56" s="13">
        <f t="shared" si="5"/>
        <v>700</v>
      </c>
    </row>
    <row r="57" spans="1:22" ht="21" x14ac:dyDescent="0.35">
      <c r="A57" s="19">
        <v>52</v>
      </c>
      <c r="B57" s="96" t="s">
        <v>825</v>
      </c>
      <c r="C57" s="96">
        <v>1</v>
      </c>
      <c r="D57" s="99" t="s">
        <v>1148</v>
      </c>
      <c r="E57" s="96">
        <v>2360</v>
      </c>
      <c r="F57" s="97">
        <v>1400</v>
      </c>
      <c r="G57" s="97">
        <v>1200</v>
      </c>
      <c r="H57" s="97">
        <v>1400</v>
      </c>
      <c r="I57" s="96">
        <v>100</v>
      </c>
      <c r="J57" s="97">
        <f t="shared" si="6"/>
        <v>1300</v>
      </c>
      <c r="K57" s="108">
        <v>12.5</v>
      </c>
      <c r="L57" s="109">
        <f t="shared" si="0"/>
        <v>16250</v>
      </c>
      <c r="M57" s="112">
        <v>300</v>
      </c>
      <c r="N57" s="109">
        <f t="shared" si="1"/>
        <v>3750</v>
      </c>
      <c r="O57" s="112">
        <v>300</v>
      </c>
      <c r="P57" s="109">
        <f t="shared" si="2"/>
        <v>3750</v>
      </c>
      <c r="Q57" s="112">
        <v>400</v>
      </c>
      <c r="R57" s="109">
        <f t="shared" si="3"/>
        <v>5000</v>
      </c>
      <c r="S57" s="112">
        <v>300</v>
      </c>
      <c r="T57" s="109">
        <f t="shared" si="4"/>
        <v>3750</v>
      </c>
      <c r="U57" s="13">
        <f t="shared" si="5"/>
        <v>1300</v>
      </c>
      <c r="V57" s="13">
        <f t="shared" si="5"/>
        <v>16250</v>
      </c>
    </row>
    <row r="58" spans="1:22" ht="21" x14ac:dyDescent="0.35">
      <c r="A58" s="19">
        <v>53</v>
      </c>
      <c r="B58" s="96" t="s">
        <v>826</v>
      </c>
      <c r="C58" s="96">
        <v>100</v>
      </c>
      <c r="D58" s="99" t="s">
        <v>1139</v>
      </c>
      <c r="E58" s="96">
        <v>3</v>
      </c>
      <c r="F58" s="97">
        <v>3</v>
      </c>
      <c r="G58" s="97">
        <v>4</v>
      </c>
      <c r="H58" s="97">
        <v>5</v>
      </c>
      <c r="I58" s="96">
        <v>1</v>
      </c>
      <c r="J58" s="97">
        <f t="shared" si="6"/>
        <v>4</v>
      </c>
      <c r="K58" s="108">
        <v>156</v>
      </c>
      <c r="L58" s="109">
        <f t="shared" si="0"/>
        <v>624</v>
      </c>
      <c r="M58" s="112">
        <v>0</v>
      </c>
      <c r="N58" s="109">
        <f t="shared" si="1"/>
        <v>0</v>
      </c>
      <c r="O58" s="112">
        <v>2</v>
      </c>
      <c r="P58" s="109">
        <f t="shared" si="2"/>
        <v>312</v>
      </c>
      <c r="Q58" s="112">
        <v>2</v>
      </c>
      <c r="R58" s="109">
        <f t="shared" si="3"/>
        <v>312</v>
      </c>
      <c r="S58" s="112">
        <v>0</v>
      </c>
      <c r="T58" s="109">
        <f t="shared" si="4"/>
        <v>0</v>
      </c>
      <c r="U58" s="13">
        <f t="shared" si="5"/>
        <v>4</v>
      </c>
      <c r="V58" s="13">
        <f t="shared" si="5"/>
        <v>624</v>
      </c>
    </row>
    <row r="59" spans="1:22" ht="21" x14ac:dyDescent="0.35">
      <c r="A59" s="19">
        <v>54</v>
      </c>
      <c r="B59" s="96" t="s">
        <v>827</v>
      </c>
      <c r="C59" s="96">
        <v>500</v>
      </c>
      <c r="D59" s="99" t="s">
        <v>1143</v>
      </c>
      <c r="E59" s="96">
        <v>4</v>
      </c>
      <c r="F59" s="97">
        <v>6</v>
      </c>
      <c r="G59" s="97">
        <v>9</v>
      </c>
      <c r="H59" s="97">
        <v>10</v>
      </c>
      <c r="I59" s="96">
        <v>2</v>
      </c>
      <c r="J59" s="97">
        <f t="shared" si="6"/>
        <v>8</v>
      </c>
      <c r="K59" s="108">
        <v>560</v>
      </c>
      <c r="L59" s="109">
        <f t="shared" si="0"/>
        <v>4480</v>
      </c>
      <c r="M59" s="112">
        <v>1</v>
      </c>
      <c r="N59" s="109">
        <f t="shared" si="1"/>
        <v>560</v>
      </c>
      <c r="O59" s="112">
        <v>2</v>
      </c>
      <c r="P59" s="109">
        <f t="shared" si="2"/>
        <v>1120</v>
      </c>
      <c r="Q59" s="112">
        <v>3</v>
      </c>
      <c r="R59" s="109">
        <f t="shared" si="3"/>
        <v>1680</v>
      </c>
      <c r="S59" s="112">
        <v>2</v>
      </c>
      <c r="T59" s="109">
        <f t="shared" si="4"/>
        <v>1120</v>
      </c>
      <c r="U59" s="13">
        <f t="shared" si="5"/>
        <v>8</v>
      </c>
      <c r="V59" s="13">
        <f t="shared" si="5"/>
        <v>4480</v>
      </c>
    </row>
    <row r="60" spans="1:22" ht="21" x14ac:dyDescent="0.35">
      <c r="A60" s="19">
        <v>55</v>
      </c>
      <c r="B60" s="96" t="s">
        <v>828</v>
      </c>
      <c r="C60" s="96">
        <v>250</v>
      </c>
      <c r="D60" s="99" t="s">
        <v>1139</v>
      </c>
      <c r="E60" s="96">
        <v>5</v>
      </c>
      <c r="F60" s="97">
        <v>4</v>
      </c>
      <c r="G60" s="97">
        <v>6</v>
      </c>
      <c r="H60" s="97">
        <v>8</v>
      </c>
      <c r="I60" s="96">
        <v>4</v>
      </c>
      <c r="J60" s="97">
        <f t="shared" si="6"/>
        <v>4</v>
      </c>
      <c r="K60" s="108">
        <v>360</v>
      </c>
      <c r="L60" s="109">
        <f t="shared" si="0"/>
        <v>1440</v>
      </c>
      <c r="M60" s="112">
        <v>0</v>
      </c>
      <c r="N60" s="109">
        <f t="shared" si="1"/>
        <v>0</v>
      </c>
      <c r="O60" s="112">
        <v>0</v>
      </c>
      <c r="P60" s="109">
        <f t="shared" si="2"/>
        <v>0</v>
      </c>
      <c r="Q60" s="112">
        <v>4</v>
      </c>
      <c r="R60" s="109">
        <f t="shared" si="3"/>
        <v>1440</v>
      </c>
      <c r="S60" s="112">
        <v>0</v>
      </c>
      <c r="T60" s="109">
        <f t="shared" si="4"/>
        <v>0</v>
      </c>
      <c r="U60" s="13">
        <f t="shared" si="5"/>
        <v>4</v>
      </c>
      <c r="V60" s="13">
        <f t="shared" si="5"/>
        <v>1440</v>
      </c>
    </row>
    <row r="61" spans="1:22" ht="21" x14ac:dyDescent="0.35">
      <c r="A61" s="19">
        <v>56</v>
      </c>
      <c r="B61" s="96" t="s">
        <v>829</v>
      </c>
      <c r="C61" s="96">
        <v>1</v>
      </c>
      <c r="D61" s="99" t="s">
        <v>1144</v>
      </c>
      <c r="E61" s="96">
        <v>175</v>
      </c>
      <c r="F61" s="97">
        <v>70</v>
      </c>
      <c r="G61" s="97">
        <v>30</v>
      </c>
      <c r="H61" s="97">
        <v>30</v>
      </c>
      <c r="I61" s="96">
        <v>30</v>
      </c>
      <c r="J61" s="97">
        <f t="shared" si="6"/>
        <v>0</v>
      </c>
      <c r="K61" s="108">
        <v>18.190000000000001</v>
      </c>
      <c r="L61" s="109">
        <f t="shared" si="0"/>
        <v>0</v>
      </c>
      <c r="M61" s="112">
        <v>0</v>
      </c>
      <c r="N61" s="109">
        <f t="shared" si="1"/>
        <v>0</v>
      </c>
      <c r="O61" s="112">
        <v>0</v>
      </c>
      <c r="P61" s="109">
        <f t="shared" si="2"/>
        <v>0</v>
      </c>
      <c r="Q61" s="112">
        <v>0</v>
      </c>
      <c r="R61" s="109">
        <f t="shared" si="3"/>
        <v>0</v>
      </c>
      <c r="S61" s="112">
        <v>0</v>
      </c>
      <c r="T61" s="109">
        <f t="shared" si="4"/>
        <v>0</v>
      </c>
      <c r="U61" s="13">
        <f t="shared" si="5"/>
        <v>0</v>
      </c>
      <c r="V61" s="13">
        <f t="shared" si="5"/>
        <v>0</v>
      </c>
    </row>
    <row r="62" spans="1:22" ht="21" x14ac:dyDescent="0.35">
      <c r="A62" s="19">
        <v>57</v>
      </c>
      <c r="B62" s="96" t="s">
        <v>830</v>
      </c>
      <c r="C62" s="96">
        <v>1</v>
      </c>
      <c r="D62" s="99" t="s">
        <v>1144</v>
      </c>
      <c r="E62" s="96">
        <v>3000</v>
      </c>
      <c r="F62" s="97">
        <v>2050</v>
      </c>
      <c r="G62" s="97">
        <v>1910</v>
      </c>
      <c r="H62" s="97">
        <v>2100</v>
      </c>
      <c r="I62" s="96">
        <v>300</v>
      </c>
      <c r="J62" s="97">
        <f t="shared" si="6"/>
        <v>1800</v>
      </c>
      <c r="K62" s="108">
        <v>20.329999999999998</v>
      </c>
      <c r="L62" s="109">
        <f t="shared" si="0"/>
        <v>36594</v>
      </c>
      <c r="M62" s="112">
        <v>200</v>
      </c>
      <c r="N62" s="109">
        <f t="shared" si="1"/>
        <v>4065.9999999999995</v>
      </c>
      <c r="O62" s="112">
        <v>500</v>
      </c>
      <c r="P62" s="109">
        <f t="shared" si="2"/>
        <v>10165</v>
      </c>
      <c r="Q62" s="112">
        <v>550</v>
      </c>
      <c r="R62" s="109">
        <f t="shared" si="3"/>
        <v>11181.499999999998</v>
      </c>
      <c r="S62" s="112">
        <v>550</v>
      </c>
      <c r="T62" s="109">
        <f t="shared" si="4"/>
        <v>11181.499999999998</v>
      </c>
      <c r="U62" s="13">
        <f t="shared" si="5"/>
        <v>1800</v>
      </c>
      <c r="V62" s="13">
        <f t="shared" si="5"/>
        <v>36594</v>
      </c>
    </row>
    <row r="63" spans="1:22" ht="21" x14ac:dyDescent="0.35">
      <c r="A63" s="19">
        <v>58</v>
      </c>
      <c r="B63" s="96" t="s">
        <v>831</v>
      </c>
      <c r="C63" s="96">
        <v>1</v>
      </c>
      <c r="D63" s="99" t="s">
        <v>1144</v>
      </c>
      <c r="E63" s="96">
        <v>12860</v>
      </c>
      <c r="F63" s="97">
        <v>10400</v>
      </c>
      <c r="G63" s="97">
        <v>10970</v>
      </c>
      <c r="H63" s="97">
        <v>12100</v>
      </c>
      <c r="I63" s="96">
        <v>0</v>
      </c>
      <c r="J63" s="97">
        <f t="shared" si="6"/>
        <v>12100</v>
      </c>
      <c r="K63" s="108">
        <v>11.84</v>
      </c>
      <c r="L63" s="109">
        <f t="shared" si="0"/>
        <v>143264</v>
      </c>
      <c r="M63" s="112">
        <v>3000</v>
      </c>
      <c r="N63" s="109">
        <f t="shared" si="1"/>
        <v>35520</v>
      </c>
      <c r="O63" s="112">
        <v>3000</v>
      </c>
      <c r="P63" s="109">
        <f t="shared" si="2"/>
        <v>35520</v>
      </c>
      <c r="Q63" s="112">
        <v>3100</v>
      </c>
      <c r="R63" s="109">
        <f t="shared" si="3"/>
        <v>36704</v>
      </c>
      <c r="S63" s="112">
        <v>3000</v>
      </c>
      <c r="T63" s="109">
        <f t="shared" si="4"/>
        <v>35520</v>
      </c>
      <c r="U63" s="13">
        <f t="shared" si="5"/>
        <v>12100</v>
      </c>
      <c r="V63" s="13">
        <f t="shared" si="5"/>
        <v>143264</v>
      </c>
    </row>
    <row r="64" spans="1:22" ht="21" x14ac:dyDescent="0.35">
      <c r="A64" s="19">
        <v>59</v>
      </c>
      <c r="B64" s="96" t="s">
        <v>832</v>
      </c>
      <c r="C64" s="96">
        <v>500</v>
      </c>
      <c r="D64" s="99" t="s">
        <v>1139</v>
      </c>
      <c r="E64" s="96">
        <v>25</v>
      </c>
      <c r="F64" s="97">
        <v>24</v>
      </c>
      <c r="G64" s="97">
        <v>20</v>
      </c>
      <c r="H64" s="97">
        <f>G64*1.1</f>
        <v>22</v>
      </c>
      <c r="I64" s="96">
        <v>12</v>
      </c>
      <c r="J64" s="97">
        <f t="shared" si="6"/>
        <v>10</v>
      </c>
      <c r="K64" s="108">
        <v>140</v>
      </c>
      <c r="L64" s="109">
        <f t="shared" si="0"/>
        <v>1400</v>
      </c>
      <c r="M64" s="112">
        <v>0</v>
      </c>
      <c r="N64" s="109">
        <f t="shared" si="1"/>
        <v>0</v>
      </c>
      <c r="O64" s="112">
        <v>5</v>
      </c>
      <c r="P64" s="109">
        <f t="shared" si="2"/>
        <v>700</v>
      </c>
      <c r="Q64" s="112">
        <v>5</v>
      </c>
      <c r="R64" s="109">
        <f t="shared" si="3"/>
        <v>700</v>
      </c>
      <c r="S64" s="112">
        <v>0</v>
      </c>
      <c r="T64" s="109">
        <f t="shared" si="4"/>
        <v>0</v>
      </c>
      <c r="U64" s="13">
        <f t="shared" si="5"/>
        <v>10</v>
      </c>
      <c r="V64" s="13">
        <f t="shared" si="5"/>
        <v>1400</v>
      </c>
    </row>
    <row r="65" spans="1:22" ht="21" x14ac:dyDescent="0.35">
      <c r="A65" s="19">
        <v>60</v>
      </c>
      <c r="B65" s="96" t="s">
        <v>833</v>
      </c>
      <c r="C65" s="96">
        <v>1</v>
      </c>
      <c r="D65" s="99" t="s">
        <v>1138</v>
      </c>
      <c r="E65" s="96">
        <v>20</v>
      </c>
      <c r="F65" s="97">
        <v>0</v>
      </c>
      <c r="G65" s="97">
        <v>11</v>
      </c>
      <c r="H65" s="97">
        <v>15</v>
      </c>
      <c r="I65" s="96">
        <v>0</v>
      </c>
      <c r="J65" s="97">
        <f t="shared" si="6"/>
        <v>15</v>
      </c>
      <c r="K65" s="108">
        <v>3.7</v>
      </c>
      <c r="L65" s="109">
        <f t="shared" si="0"/>
        <v>55.5</v>
      </c>
      <c r="M65" s="112">
        <v>15</v>
      </c>
      <c r="N65" s="109">
        <f t="shared" si="1"/>
        <v>55.5</v>
      </c>
      <c r="O65" s="112">
        <v>0</v>
      </c>
      <c r="P65" s="109">
        <f t="shared" si="2"/>
        <v>0</v>
      </c>
      <c r="Q65" s="112">
        <v>0</v>
      </c>
      <c r="R65" s="109">
        <f t="shared" si="3"/>
        <v>0</v>
      </c>
      <c r="S65" s="112">
        <v>0</v>
      </c>
      <c r="T65" s="109">
        <f t="shared" si="4"/>
        <v>0</v>
      </c>
      <c r="U65" s="13">
        <f t="shared" si="5"/>
        <v>15</v>
      </c>
      <c r="V65" s="13">
        <f t="shared" si="5"/>
        <v>55.5</v>
      </c>
    </row>
    <row r="66" spans="1:22" ht="21" x14ac:dyDescent="0.35">
      <c r="A66" s="19">
        <v>61</v>
      </c>
      <c r="B66" s="96" t="s">
        <v>834</v>
      </c>
      <c r="C66" s="96">
        <v>1</v>
      </c>
      <c r="D66" s="99" t="s">
        <v>1141</v>
      </c>
      <c r="E66" s="96">
        <v>294</v>
      </c>
      <c r="F66" s="97">
        <v>180</v>
      </c>
      <c r="G66" s="97">
        <v>230</v>
      </c>
      <c r="H66" s="97">
        <v>254</v>
      </c>
      <c r="I66" s="96">
        <v>24</v>
      </c>
      <c r="J66" s="97">
        <f t="shared" si="6"/>
        <v>230</v>
      </c>
      <c r="K66" s="108">
        <v>16.05</v>
      </c>
      <c r="L66" s="109">
        <f t="shared" si="0"/>
        <v>3691.5</v>
      </c>
      <c r="M66" s="112">
        <v>60</v>
      </c>
      <c r="N66" s="109">
        <f t="shared" si="1"/>
        <v>963</v>
      </c>
      <c r="O66" s="112">
        <v>60</v>
      </c>
      <c r="P66" s="109">
        <f t="shared" si="2"/>
        <v>963</v>
      </c>
      <c r="Q66" s="112">
        <v>60</v>
      </c>
      <c r="R66" s="109">
        <f t="shared" si="3"/>
        <v>963</v>
      </c>
      <c r="S66" s="112">
        <v>50</v>
      </c>
      <c r="T66" s="109">
        <f t="shared" si="4"/>
        <v>802.5</v>
      </c>
      <c r="U66" s="13">
        <f t="shared" si="5"/>
        <v>230</v>
      </c>
      <c r="V66" s="13">
        <f t="shared" si="5"/>
        <v>3691.5</v>
      </c>
    </row>
    <row r="67" spans="1:22" ht="21" x14ac:dyDescent="0.35">
      <c r="A67" s="19">
        <v>62</v>
      </c>
      <c r="B67" s="96" t="s">
        <v>835</v>
      </c>
      <c r="C67" s="96">
        <v>1</v>
      </c>
      <c r="D67" s="99" t="s">
        <v>1146</v>
      </c>
      <c r="E67" s="96">
        <v>400</v>
      </c>
      <c r="F67" s="97">
        <v>380</v>
      </c>
      <c r="G67" s="97">
        <v>448</v>
      </c>
      <c r="H67" s="97">
        <v>500</v>
      </c>
      <c r="I67" s="96">
        <v>130</v>
      </c>
      <c r="J67" s="97">
        <f t="shared" si="6"/>
        <v>370</v>
      </c>
      <c r="K67" s="108">
        <v>13.5</v>
      </c>
      <c r="L67" s="109">
        <f t="shared" si="0"/>
        <v>4995</v>
      </c>
      <c r="M67" s="112">
        <v>0</v>
      </c>
      <c r="N67" s="109">
        <f t="shared" si="1"/>
        <v>0</v>
      </c>
      <c r="O67" s="112">
        <v>120</v>
      </c>
      <c r="P67" s="109">
        <f t="shared" si="2"/>
        <v>1620</v>
      </c>
      <c r="Q67" s="112">
        <v>150</v>
      </c>
      <c r="R67" s="109">
        <f t="shared" si="3"/>
        <v>2025</v>
      </c>
      <c r="S67" s="112">
        <v>100</v>
      </c>
      <c r="T67" s="109">
        <f t="shared" si="4"/>
        <v>1350</v>
      </c>
      <c r="U67" s="13">
        <f t="shared" si="5"/>
        <v>370</v>
      </c>
      <c r="V67" s="13">
        <f t="shared" si="5"/>
        <v>4995</v>
      </c>
    </row>
    <row r="68" spans="1:22" ht="21" x14ac:dyDescent="0.35">
      <c r="A68" s="19">
        <v>63</v>
      </c>
      <c r="B68" s="96" t="s">
        <v>836</v>
      </c>
      <c r="C68" s="96">
        <v>1</v>
      </c>
      <c r="D68" s="99" t="s">
        <v>1140</v>
      </c>
      <c r="E68" s="96">
        <v>120</v>
      </c>
      <c r="F68" s="97">
        <v>124</v>
      </c>
      <c r="G68" s="97">
        <v>60</v>
      </c>
      <c r="H68" s="97">
        <f>G68*1.1</f>
        <v>66</v>
      </c>
      <c r="I68" s="96">
        <v>36</v>
      </c>
      <c r="J68" s="97">
        <f t="shared" si="6"/>
        <v>30</v>
      </c>
      <c r="K68" s="108">
        <v>35</v>
      </c>
      <c r="L68" s="109">
        <f t="shared" si="0"/>
        <v>1050</v>
      </c>
      <c r="M68" s="112">
        <v>0</v>
      </c>
      <c r="N68" s="109">
        <f t="shared" si="1"/>
        <v>0</v>
      </c>
      <c r="O68" s="112">
        <v>0</v>
      </c>
      <c r="P68" s="109">
        <f t="shared" si="2"/>
        <v>0</v>
      </c>
      <c r="Q68" s="112">
        <v>30</v>
      </c>
      <c r="R68" s="109">
        <f t="shared" si="3"/>
        <v>1050</v>
      </c>
      <c r="S68" s="112">
        <v>0</v>
      </c>
      <c r="T68" s="109">
        <f t="shared" si="4"/>
        <v>0</v>
      </c>
      <c r="U68" s="13">
        <f t="shared" si="5"/>
        <v>30</v>
      </c>
      <c r="V68" s="13">
        <f t="shared" si="5"/>
        <v>1050</v>
      </c>
    </row>
    <row r="69" spans="1:22" ht="21" x14ac:dyDescent="0.35">
      <c r="A69" s="19">
        <v>64</v>
      </c>
      <c r="B69" s="96" t="s">
        <v>837</v>
      </c>
      <c r="C69" s="96">
        <v>500</v>
      </c>
      <c r="D69" s="99" t="s">
        <v>1143</v>
      </c>
      <c r="E69" s="96">
        <v>21</v>
      </c>
      <c r="F69" s="97">
        <v>21</v>
      </c>
      <c r="G69" s="97">
        <v>30</v>
      </c>
      <c r="H69" s="97">
        <f>G69*1.1</f>
        <v>33</v>
      </c>
      <c r="I69" s="96">
        <v>1</v>
      </c>
      <c r="J69" s="97">
        <f t="shared" si="6"/>
        <v>32</v>
      </c>
      <c r="K69" s="108">
        <v>257.77</v>
      </c>
      <c r="L69" s="109">
        <f t="shared" si="0"/>
        <v>8248.64</v>
      </c>
      <c r="M69" s="112">
        <v>8</v>
      </c>
      <c r="N69" s="109">
        <f t="shared" si="1"/>
        <v>2062.16</v>
      </c>
      <c r="O69" s="112">
        <v>8</v>
      </c>
      <c r="P69" s="109">
        <f t="shared" si="2"/>
        <v>2062.16</v>
      </c>
      <c r="Q69" s="112">
        <v>8</v>
      </c>
      <c r="R69" s="109">
        <f t="shared" si="3"/>
        <v>2062.16</v>
      </c>
      <c r="S69" s="112">
        <v>8</v>
      </c>
      <c r="T69" s="109">
        <f t="shared" si="4"/>
        <v>2062.16</v>
      </c>
      <c r="U69" s="13">
        <f t="shared" si="5"/>
        <v>32</v>
      </c>
      <c r="V69" s="13">
        <f t="shared" si="5"/>
        <v>8248.64</v>
      </c>
    </row>
    <row r="70" spans="1:22" ht="21" x14ac:dyDescent="0.35">
      <c r="A70" s="19">
        <v>65</v>
      </c>
      <c r="B70" s="96" t="s">
        <v>838</v>
      </c>
      <c r="C70" s="96">
        <v>1000</v>
      </c>
      <c r="D70" s="99" t="s">
        <v>1139</v>
      </c>
      <c r="E70" s="96">
        <v>3</v>
      </c>
      <c r="F70" s="97">
        <v>13</v>
      </c>
      <c r="G70" s="97">
        <v>9</v>
      </c>
      <c r="H70" s="97">
        <v>10</v>
      </c>
      <c r="I70" s="96">
        <v>1</v>
      </c>
      <c r="J70" s="97">
        <f t="shared" si="6"/>
        <v>9</v>
      </c>
      <c r="K70" s="108">
        <v>214</v>
      </c>
      <c r="L70" s="109">
        <f t="shared" si="0"/>
        <v>1926</v>
      </c>
      <c r="M70" s="112">
        <v>2</v>
      </c>
      <c r="N70" s="109">
        <f t="shared" si="1"/>
        <v>428</v>
      </c>
      <c r="O70" s="112">
        <v>2</v>
      </c>
      <c r="P70" s="109">
        <f t="shared" si="2"/>
        <v>428</v>
      </c>
      <c r="Q70" s="112">
        <v>3</v>
      </c>
      <c r="R70" s="109">
        <f t="shared" si="3"/>
        <v>642</v>
      </c>
      <c r="S70" s="112">
        <v>2</v>
      </c>
      <c r="T70" s="109">
        <f t="shared" si="4"/>
        <v>428</v>
      </c>
      <c r="U70" s="13">
        <f t="shared" si="5"/>
        <v>9</v>
      </c>
      <c r="V70" s="13">
        <f t="shared" si="5"/>
        <v>1926</v>
      </c>
    </row>
    <row r="71" spans="1:22" ht="21" x14ac:dyDescent="0.35">
      <c r="A71" s="19">
        <v>66</v>
      </c>
      <c r="B71" s="96" t="s">
        <v>839</v>
      </c>
      <c r="C71" s="96">
        <v>500</v>
      </c>
      <c r="D71" s="99" t="s">
        <v>1139</v>
      </c>
      <c r="E71" s="96">
        <v>10</v>
      </c>
      <c r="F71" s="97">
        <v>8</v>
      </c>
      <c r="G71" s="97">
        <v>7</v>
      </c>
      <c r="H71" s="97">
        <v>10</v>
      </c>
      <c r="I71" s="96">
        <v>2</v>
      </c>
      <c r="J71" s="97">
        <f t="shared" si="6"/>
        <v>8</v>
      </c>
      <c r="K71" s="108">
        <v>400</v>
      </c>
      <c r="L71" s="109">
        <f t="shared" ref="L71:L134" si="7">J71*K71</f>
        <v>3200</v>
      </c>
      <c r="M71" s="112">
        <v>1</v>
      </c>
      <c r="N71" s="109">
        <f t="shared" ref="N71:N134" si="8">M71*K71</f>
        <v>400</v>
      </c>
      <c r="O71" s="112">
        <v>2</v>
      </c>
      <c r="P71" s="109">
        <f t="shared" ref="P71:P134" si="9">O71*K71</f>
        <v>800</v>
      </c>
      <c r="Q71" s="112">
        <v>3</v>
      </c>
      <c r="R71" s="109">
        <f t="shared" ref="R71:R134" si="10">Q71*K71</f>
        <v>1200</v>
      </c>
      <c r="S71" s="112">
        <v>2</v>
      </c>
      <c r="T71" s="109">
        <f t="shared" ref="T71:T134" si="11">S71*K71</f>
        <v>800</v>
      </c>
      <c r="U71" s="13">
        <f t="shared" ref="U71:V134" si="12">M71+O71+Q71+S71</f>
        <v>8</v>
      </c>
      <c r="V71" s="13">
        <f t="shared" si="12"/>
        <v>3200</v>
      </c>
    </row>
    <row r="72" spans="1:22" ht="21" x14ac:dyDescent="0.35">
      <c r="A72" s="19">
        <v>67</v>
      </c>
      <c r="B72" s="96" t="s">
        <v>840</v>
      </c>
      <c r="C72" s="96">
        <v>100</v>
      </c>
      <c r="D72" s="99" t="s">
        <v>1139</v>
      </c>
      <c r="E72" s="96">
        <v>99</v>
      </c>
      <c r="F72" s="97">
        <v>107</v>
      </c>
      <c r="G72" s="97">
        <v>111</v>
      </c>
      <c r="H72" s="97">
        <v>125</v>
      </c>
      <c r="I72" s="96">
        <v>41</v>
      </c>
      <c r="J72" s="97">
        <f t="shared" ref="J72:J135" si="13">H72-I72</f>
        <v>84</v>
      </c>
      <c r="K72" s="108">
        <v>260</v>
      </c>
      <c r="L72" s="109">
        <f t="shared" si="7"/>
        <v>21840</v>
      </c>
      <c r="M72" s="112">
        <v>0</v>
      </c>
      <c r="N72" s="109">
        <f t="shared" si="8"/>
        <v>0</v>
      </c>
      <c r="O72" s="112">
        <v>20</v>
      </c>
      <c r="P72" s="109">
        <f t="shared" si="9"/>
        <v>5200</v>
      </c>
      <c r="Q72" s="112">
        <v>34</v>
      </c>
      <c r="R72" s="109">
        <f t="shared" si="10"/>
        <v>8840</v>
      </c>
      <c r="S72" s="112">
        <v>30</v>
      </c>
      <c r="T72" s="109">
        <f t="shared" si="11"/>
        <v>7800</v>
      </c>
      <c r="U72" s="13">
        <f t="shared" si="12"/>
        <v>84</v>
      </c>
      <c r="V72" s="13">
        <f t="shared" si="12"/>
        <v>21840</v>
      </c>
    </row>
    <row r="73" spans="1:22" ht="21" x14ac:dyDescent="0.35">
      <c r="A73" s="19">
        <v>68</v>
      </c>
      <c r="B73" s="96" t="s">
        <v>841</v>
      </c>
      <c r="C73" s="96">
        <v>1</v>
      </c>
      <c r="D73" s="99" t="s">
        <v>1144</v>
      </c>
      <c r="E73" s="96">
        <v>2550</v>
      </c>
      <c r="F73" s="97">
        <v>2490</v>
      </c>
      <c r="G73" s="97">
        <v>2230</v>
      </c>
      <c r="H73" s="97">
        <v>2500</v>
      </c>
      <c r="I73" s="96">
        <v>100</v>
      </c>
      <c r="J73" s="97">
        <f t="shared" si="13"/>
        <v>2400</v>
      </c>
      <c r="K73" s="108">
        <v>16.75</v>
      </c>
      <c r="L73" s="109">
        <f t="shared" si="7"/>
        <v>40200</v>
      </c>
      <c r="M73" s="112">
        <v>600</v>
      </c>
      <c r="N73" s="109">
        <f t="shared" si="8"/>
        <v>10050</v>
      </c>
      <c r="O73" s="112">
        <v>600</v>
      </c>
      <c r="P73" s="109">
        <f t="shared" si="9"/>
        <v>10050</v>
      </c>
      <c r="Q73" s="112">
        <v>600</v>
      </c>
      <c r="R73" s="109">
        <f t="shared" si="10"/>
        <v>10050</v>
      </c>
      <c r="S73" s="112">
        <v>600</v>
      </c>
      <c r="T73" s="109">
        <f t="shared" si="11"/>
        <v>10050</v>
      </c>
      <c r="U73" s="13">
        <f t="shared" si="12"/>
        <v>2400</v>
      </c>
      <c r="V73" s="13">
        <f t="shared" si="12"/>
        <v>40200</v>
      </c>
    </row>
    <row r="74" spans="1:22" ht="21" x14ac:dyDescent="0.35">
      <c r="A74" s="19">
        <v>69</v>
      </c>
      <c r="B74" s="96" t="s">
        <v>842</v>
      </c>
      <c r="C74" s="96">
        <v>500</v>
      </c>
      <c r="D74" s="99" t="s">
        <v>1143</v>
      </c>
      <c r="E74" s="96">
        <v>16</v>
      </c>
      <c r="F74" s="97">
        <v>8</v>
      </c>
      <c r="G74" s="97">
        <v>12</v>
      </c>
      <c r="H74" s="97">
        <v>14</v>
      </c>
      <c r="I74" s="96">
        <v>6</v>
      </c>
      <c r="J74" s="97">
        <f t="shared" si="13"/>
        <v>8</v>
      </c>
      <c r="K74" s="108">
        <v>240</v>
      </c>
      <c r="L74" s="109">
        <f t="shared" si="7"/>
        <v>1920</v>
      </c>
      <c r="M74" s="112">
        <v>0</v>
      </c>
      <c r="N74" s="109">
        <f t="shared" si="8"/>
        <v>0</v>
      </c>
      <c r="O74" s="112">
        <v>2</v>
      </c>
      <c r="P74" s="109">
        <f t="shared" si="9"/>
        <v>480</v>
      </c>
      <c r="Q74" s="112">
        <v>3</v>
      </c>
      <c r="R74" s="109">
        <f t="shared" si="10"/>
        <v>720</v>
      </c>
      <c r="S74" s="112">
        <v>3</v>
      </c>
      <c r="T74" s="109">
        <f t="shared" si="11"/>
        <v>720</v>
      </c>
      <c r="U74" s="13">
        <f t="shared" si="12"/>
        <v>8</v>
      </c>
      <c r="V74" s="13">
        <f t="shared" si="12"/>
        <v>1920</v>
      </c>
    </row>
    <row r="75" spans="1:22" ht="21" x14ac:dyDescent="0.35">
      <c r="A75" s="19">
        <v>70</v>
      </c>
      <c r="B75" s="96" t="s">
        <v>843</v>
      </c>
      <c r="C75" s="96">
        <v>500</v>
      </c>
      <c r="D75" s="99" t="s">
        <v>1139</v>
      </c>
      <c r="E75" s="96">
        <v>12</v>
      </c>
      <c r="F75" s="97">
        <v>7</v>
      </c>
      <c r="G75" s="97">
        <v>12</v>
      </c>
      <c r="H75" s="97">
        <v>14</v>
      </c>
      <c r="I75" s="96">
        <v>4</v>
      </c>
      <c r="J75" s="97">
        <f t="shared" si="13"/>
        <v>10</v>
      </c>
      <c r="K75" s="108">
        <v>550</v>
      </c>
      <c r="L75" s="109">
        <f t="shared" si="7"/>
        <v>5500</v>
      </c>
      <c r="M75" s="112">
        <v>0</v>
      </c>
      <c r="N75" s="109">
        <f t="shared" si="8"/>
        <v>0</v>
      </c>
      <c r="O75" s="112">
        <v>3</v>
      </c>
      <c r="P75" s="109">
        <f t="shared" si="9"/>
        <v>1650</v>
      </c>
      <c r="Q75" s="112">
        <v>4</v>
      </c>
      <c r="R75" s="109">
        <f t="shared" si="10"/>
        <v>2200</v>
      </c>
      <c r="S75" s="112">
        <v>3</v>
      </c>
      <c r="T75" s="109">
        <f t="shared" si="11"/>
        <v>1650</v>
      </c>
      <c r="U75" s="13">
        <f t="shared" si="12"/>
        <v>10</v>
      </c>
      <c r="V75" s="13">
        <f t="shared" si="12"/>
        <v>5500</v>
      </c>
    </row>
    <row r="76" spans="1:22" ht="21" x14ac:dyDescent="0.35">
      <c r="A76" s="19">
        <v>71</v>
      </c>
      <c r="B76" s="96" t="s">
        <v>844</v>
      </c>
      <c r="C76" s="96">
        <v>100</v>
      </c>
      <c r="D76" s="99" t="s">
        <v>1139</v>
      </c>
      <c r="E76" s="96">
        <v>54</v>
      </c>
      <c r="F76" s="97">
        <v>98</v>
      </c>
      <c r="G76" s="97">
        <v>104</v>
      </c>
      <c r="H76" s="97">
        <v>120</v>
      </c>
      <c r="I76" s="96">
        <v>0</v>
      </c>
      <c r="J76" s="97">
        <f t="shared" si="13"/>
        <v>120</v>
      </c>
      <c r="K76" s="108">
        <v>263.42</v>
      </c>
      <c r="L76" s="109">
        <f t="shared" si="7"/>
        <v>31610.400000000001</v>
      </c>
      <c r="M76" s="112">
        <v>30</v>
      </c>
      <c r="N76" s="109">
        <f t="shared" si="8"/>
        <v>7902.6</v>
      </c>
      <c r="O76" s="112">
        <v>30</v>
      </c>
      <c r="P76" s="109">
        <f t="shared" si="9"/>
        <v>7902.6</v>
      </c>
      <c r="Q76" s="112">
        <v>30</v>
      </c>
      <c r="R76" s="109">
        <f t="shared" si="10"/>
        <v>7902.6</v>
      </c>
      <c r="S76" s="112">
        <v>30</v>
      </c>
      <c r="T76" s="109">
        <f t="shared" si="11"/>
        <v>7902.6</v>
      </c>
      <c r="U76" s="13">
        <f t="shared" si="12"/>
        <v>120</v>
      </c>
      <c r="V76" s="13">
        <f t="shared" si="12"/>
        <v>31610.400000000001</v>
      </c>
    </row>
    <row r="77" spans="1:22" ht="21" x14ac:dyDescent="0.35">
      <c r="A77" s="19">
        <v>72</v>
      </c>
      <c r="B77" s="96" t="s">
        <v>845</v>
      </c>
      <c r="C77" s="96">
        <v>1</v>
      </c>
      <c r="D77" s="99" t="s">
        <v>1146</v>
      </c>
      <c r="E77" s="96">
        <v>2276</v>
      </c>
      <c r="F77" s="97">
        <v>2488</v>
      </c>
      <c r="G77" s="97">
        <v>2590</v>
      </c>
      <c r="H77" s="97">
        <v>2800</v>
      </c>
      <c r="I77" s="96">
        <v>0</v>
      </c>
      <c r="J77" s="97">
        <f t="shared" si="13"/>
        <v>2800</v>
      </c>
      <c r="K77" s="108">
        <v>6.6</v>
      </c>
      <c r="L77" s="109">
        <f t="shared" si="7"/>
        <v>18480</v>
      </c>
      <c r="M77" s="112">
        <v>700</v>
      </c>
      <c r="N77" s="109">
        <f t="shared" si="8"/>
        <v>4620</v>
      </c>
      <c r="O77" s="112">
        <v>700</v>
      </c>
      <c r="P77" s="109">
        <f t="shared" si="9"/>
        <v>4620</v>
      </c>
      <c r="Q77" s="112">
        <v>700</v>
      </c>
      <c r="R77" s="109">
        <f t="shared" si="10"/>
        <v>4620</v>
      </c>
      <c r="S77" s="112">
        <v>700</v>
      </c>
      <c r="T77" s="109">
        <f t="shared" si="11"/>
        <v>4620</v>
      </c>
      <c r="U77" s="13">
        <f t="shared" si="12"/>
        <v>2800</v>
      </c>
      <c r="V77" s="13">
        <f t="shared" si="12"/>
        <v>18480</v>
      </c>
    </row>
    <row r="78" spans="1:22" ht="21" x14ac:dyDescent="0.35">
      <c r="A78" s="19">
        <v>73</v>
      </c>
      <c r="B78" s="96" t="s">
        <v>846</v>
      </c>
      <c r="C78" s="96">
        <v>6</v>
      </c>
      <c r="D78" s="99" t="s">
        <v>1139</v>
      </c>
      <c r="E78" s="96">
        <v>66</v>
      </c>
      <c r="F78" s="97">
        <v>80</v>
      </c>
      <c r="G78" s="97">
        <v>152</v>
      </c>
      <c r="H78" s="97">
        <v>169</v>
      </c>
      <c r="I78" s="96">
        <v>39</v>
      </c>
      <c r="J78" s="97">
        <f t="shared" si="13"/>
        <v>130</v>
      </c>
      <c r="K78" s="108">
        <v>11.02</v>
      </c>
      <c r="L78" s="109">
        <f t="shared" si="7"/>
        <v>1432.6</v>
      </c>
      <c r="M78" s="112">
        <v>20</v>
      </c>
      <c r="N78" s="109">
        <f t="shared" si="8"/>
        <v>220.39999999999998</v>
      </c>
      <c r="O78" s="112">
        <v>40</v>
      </c>
      <c r="P78" s="109">
        <f t="shared" si="9"/>
        <v>440.79999999999995</v>
      </c>
      <c r="Q78" s="112">
        <v>40</v>
      </c>
      <c r="R78" s="109">
        <f t="shared" si="10"/>
        <v>440.79999999999995</v>
      </c>
      <c r="S78" s="112">
        <v>30</v>
      </c>
      <c r="T78" s="109">
        <f t="shared" si="11"/>
        <v>330.59999999999997</v>
      </c>
      <c r="U78" s="13">
        <f t="shared" si="12"/>
        <v>130</v>
      </c>
      <c r="V78" s="13">
        <f t="shared" si="12"/>
        <v>1432.6</v>
      </c>
    </row>
    <row r="79" spans="1:22" ht="21" x14ac:dyDescent="0.35">
      <c r="A79" s="19">
        <v>74</v>
      </c>
      <c r="B79" s="96" t="s">
        <v>847</v>
      </c>
      <c r="C79" s="96">
        <v>1</v>
      </c>
      <c r="D79" s="99" t="s">
        <v>1144</v>
      </c>
      <c r="E79" s="96">
        <v>2100</v>
      </c>
      <c r="F79" s="97">
        <v>3020</v>
      </c>
      <c r="G79" s="97">
        <v>4150</v>
      </c>
      <c r="H79" s="97">
        <v>4500</v>
      </c>
      <c r="I79" s="96">
        <v>0</v>
      </c>
      <c r="J79" s="97">
        <f t="shared" si="13"/>
        <v>4500</v>
      </c>
      <c r="K79" s="108">
        <v>16.11</v>
      </c>
      <c r="L79" s="109">
        <f t="shared" si="7"/>
        <v>72495</v>
      </c>
      <c r="M79" s="112">
        <v>1200</v>
      </c>
      <c r="N79" s="109">
        <f t="shared" si="8"/>
        <v>19332</v>
      </c>
      <c r="O79" s="112">
        <v>1200</v>
      </c>
      <c r="P79" s="109">
        <f t="shared" si="9"/>
        <v>19332</v>
      </c>
      <c r="Q79" s="112">
        <v>1000</v>
      </c>
      <c r="R79" s="109">
        <f t="shared" si="10"/>
        <v>16110</v>
      </c>
      <c r="S79" s="112">
        <v>1100</v>
      </c>
      <c r="T79" s="109">
        <f t="shared" si="11"/>
        <v>17721</v>
      </c>
      <c r="U79" s="13">
        <f t="shared" si="12"/>
        <v>4500</v>
      </c>
      <c r="V79" s="13">
        <f t="shared" si="12"/>
        <v>72495</v>
      </c>
    </row>
    <row r="80" spans="1:22" ht="21" x14ac:dyDescent="0.35">
      <c r="A80" s="19">
        <v>75</v>
      </c>
      <c r="B80" s="96" t="s">
        <v>848</v>
      </c>
      <c r="C80" s="96">
        <v>1</v>
      </c>
      <c r="D80" s="99" t="s">
        <v>1144</v>
      </c>
      <c r="E80" s="96">
        <v>300</v>
      </c>
      <c r="F80" s="97">
        <v>550</v>
      </c>
      <c r="G80" s="97">
        <v>500</v>
      </c>
      <c r="H80" s="97">
        <f>G80*1.1</f>
        <v>550</v>
      </c>
      <c r="I80" s="96">
        <v>0</v>
      </c>
      <c r="J80" s="97">
        <f t="shared" si="13"/>
        <v>550</v>
      </c>
      <c r="K80" s="108">
        <v>8.0250000000000004</v>
      </c>
      <c r="L80" s="109">
        <f t="shared" si="7"/>
        <v>4413.75</v>
      </c>
      <c r="M80" s="112">
        <v>300</v>
      </c>
      <c r="N80" s="109">
        <f t="shared" si="8"/>
        <v>2407.5</v>
      </c>
      <c r="O80" s="112">
        <v>0</v>
      </c>
      <c r="P80" s="109">
        <f t="shared" si="9"/>
        <v>0</v>
      </c>
      <c r="Q80" s="112">
        <v>250</v>
      </c>
      <c r="R80" s="109">
        <f t="shared" si="10"/>
        <v>2006.25</v>
      </c>
      <c r="S80" s="112">
        <v>0</v>
      </c>
      <c r="T80" s="109">
        <f t="shared" si="11"/>
        <v>0</v>
      </c>
      <c r="U80" s="13">
        <f t="shared" si="12"/>
        <v>550</v>
      </c>
      <c r="V80" s="13">
        <f t="shared" si="12"/>
        <v>4413.75</v>
      </c>
    </row>
    <row r="81" spans="1:22" ht="21" x14ac:dyDescent="0.35">
      <c r="A81" s="19">
        <v>76</v>
      </c>
      <c r="B81" s="96" t="s">
        <v>849</v>
      </c>
      <c r="C81" s="96">
        <v>500</v>
      </c>
      <c r="D81" s="99" t="s">
        <v>1143</v>
      </c>
      <c r="E81" s="96">
        <v>20</v>
      </c>
      <c r="F81" s="97">
        <v>14</v>
      </c>
      <c r="G81" s="97">
        <v>20</v>
      </c>
      <c r="H81" s="97">
        <f>G81*1.1</f>
        <v>22</v>
      </c>
      <c r="I81" s="96">
        <v>5</v>
      </c>
      <c r="J81" s="97">
        <f t="shared" si="13"/>
        <v>17</v>
      </c>
      <c r="K81" s="108">
        <v>1350</v>
      </c>
      <c r="L81" s="109">
        <f t="shared" si="7"/>
        <v>22950</v>
      </c>
      <c r="M81" s="112">
        <v>3</v>
      </c>
      <c r="N81" s="109">
        <f t="shared" si="8"/>
        <v>4050</v>
      </c>
      <c r="O81" s="112">
        <v>4</v>
      </c>
      <c r="P81" s="109">
        <f t="shared" si="9"/>
        <v>5400</v>
      </c>
      <c r="Q81" s="112">
        <v>5</v>
      </c>
      <c r="R81" s="109">
        <f t="shared" si="10"/>
        <v>6750</v>
      </c>
      <c r="S81" s="112">
        <v>5</v>
      </c>
      <c r="T81" s="109">
        <f t="shared" si="11"/>
        <v>6750</v>
      </c>
      <c r="U81" s="13">
        <f t="shared" si="12"/>
        <v>17</v>
      </c>
      <c r="V81" s="13">
        <f t="shared" si="12"/>
        <v>22950</v>
      </c>
    </row>
    <row r="82" spans="1:22" ht="21" x14ac:dyDescent="0.35">
      <c r="A82" s="19">
        <v>77</v>
      </c>
      <c r="B82" s="96" t="s">
        <v>850</v>
      </c>
      <c r="C82" s="96">
        <v>100</v>
      </c>
      <c r="D82" s="99" t="s">
        <v>1139</v>
      </c>
      <c r="E82" s="96">
        <v>25</v>
      </c>
      <c r="F82" s="97">
        <v>15</v>
      </c>
      <c r="G82" s="97">
        <v>39</v>
      </c>
      <c r="H82" s="97">
        <v>43</v>
      </c>
      <c r="I82" s="96">
        <v>20</v>
      </c>
      <c r="J82" s="97">
        <f t="shared" si="13"/>
        <v>23</v>
      </c>
      <c r="K82" s="108">
        <v>560</v>
      </c>
      <c r="L82" s="109">
        <f t="shared" si="7"/>
        <v>12880</v>
      </c>
      <c r="M82" s="112">
        <v>0</v>
      </c>
      <c r="N82" s="109">
        <f t="shared" si="8"/>
        <v>0</v>
      </c>
      <c r="O82" s="112">
        <v>0</v>
      </c>
      <c r="P82" s="109">
        <f t="shared" si="9"/>
        <v>0</v>
      </c>
      <c r="Q82" s="112">
        <v>13</v>
      </c>
      <c r="R82" s="109">
        <f t="shared" si="10"/>
        <v>7280</v>
      </c>
      <c r="S82" s="112">
        <v>10</v>
      </c>
      <c r="T82" s="109">
        <f t="shared" si="11"/>
        <v>5600</v>
      </c>
      <c r="U82" s="13">
        <f t="shared" si="12"/>
        <v>23</v>
      </c>
      <c r="V82" s="13">
        <f t="shared" si="12"/>
        <v>12880</v>
      </c>
    </row>
    <row r="83" spans="1:22" ht="21" x14ac:dyDescent="0.35">
      <c r="A83" s="19">
        <v>78</v>
      </c>
      <c r="B83" s="96" t="s">
        <v>851</v>
      </c>
      <c r="C83" s="96">
        <v>500</v>
      </c>
      <c r="D83" s="99" t="s">
        <v>1145</v>
      </c>
      <c r="E83" s="96">
        <v>1</v>
      </c>
      <c r="F83" s="97">
        <v>0</v>
      </c>
      <c r="G83" s="97">
        <v>1</v>
      </c>
      <c r="H83" s="97">
        <v>1</v>
      </c>
      <c r="I83" s="96">
        <v>0</v>
      </c>
      <c r="J83" s="97">
        <f t="shared" si="13"/>
        <v>1</v>
      </c>
      <c r="K83" s="108">
        <v>600</v>
      </c>
      <c r="L83" s="109">
        <f t="shared" si="7"/>
        <v>600</v>
      </c>
      <c r="M83" s="112">
        <v>1</v>
      </c>
      <c r="N83" s="109">
        <f t="shared" si="8"/>
        <v>600</v>
      </c>
      <c r="O83" s="112">
        <v>0</v>
      </c>
      <c r="P83" s="109">
        <f t="shared" si="9"/>
        <v>0</v>
      </c>
      <c r="Q83" s="112">
        <v>0</v>
      </c>
      <c r="R83" s="109">
        <f t="shared" si="10"/>
        <v>0</v>
      </c>
      <c r="S83" s="112">
        <v>0</v>
      </c>
      <c r="T83" s="109">
        <f t="shared" si="11"/>
        <v>0</v>
      </c>
      <c r="U83" s="13">
        <f t="shared" si="12"/>
        <v>1</v>
      </c>
      <c r="V83" s="13">
        <f t="shared" si="12"/>
        <v>600</v>
      </c>
    </row>
    <row r="84" spans="1:22" ht="21" x14ac:dyDescent="0.35">
      <c r="A84" s="19">
        <v>79</v>
      </c>
      <c r="B84" s="96" t="s">
        <v>852</v>
      </c>
      <c r="C84" s="96">
        <v>500</v>
      </c>
      <c r="D84" s="99" t="s">
        <v>1143</v>
      </c>
      <c r="E84" s="96">
        <v>26</v>
      </c>
      <c r="F84" s="97">
        <v>14</v>
      </c>
      <c r="G84" s="97">
        <v>9</v>
      </c>
      <c r="H84" s="97">
        <v>13</v>
      </c>
      <c r="I84" s="96">
        <v>3</v>
      </c>
      <c r="J84" s="97">
        <f t="shared" si="13"/>
        <v>10</v>
      </c>
      <c r="K84" s="108">
        <v>160</v>
      </c>
      <c r="L84" s="109">
        <f t="shared" si="7"/>
        <v>1600</v>
      </c>
      <c r="M84" s="112">
        <v>0</v>
      </c>
      <c r="N84" s="109">
        <f t="shared" si="8"/>
        <v>0</v>
      </c>
      <c r="O84" s="112">
        <v>5</v>
      </c>
      <c r="P84" s="109">
        <f t="shared" si="9"/>
        <v>800</v>
      </c>
      <c r="Q84" s="112">
        <v>5</v>
      </c>
      <c r="R84" s="109">
        <f t="shared" si="10"/>
        <v>800</v>
      </c>
      <c r="S84" s="112">
        <v>0</v>
      </c>
      <c r="T84" s="109">
        <f t="shared" si="11"/>
        <v>0</v>
      </c>
      <c r="U84" s="13">
        <f t="shared" si="12"/>
        <v>10</v>
      </c>
      <c r="V84" s="13">
        <f t="shared" si="12"/>
        <v>1600</v>
      </c>
    </row>
    <row r="85" spans="1:22" ht="21" x14ac:dyDescent="0.35">
      <c r="A85" s="19">
        <v>80</v>
      </c>
      <c r="B85" s="96" t="s">
        <v>853</v>
      </c>
      <c r="C85" s="96">
        <v>1</v>
      </c>
      <c r="D85" s="99" t="s">
        <v>1140</v>
      </c>
      <c r="E85" s="96">
        <v>530</v>
      </c>
      <c r="F85" s="97">
        <v>370</v>
      </c>
      <c r="G85" s="97">
        <v>150</v>
      </c>
      <c r="H85" s="97">
        <f>G85*1.1</f>
        <v>165</v>
      </c>
      <c r="I85" s="96">
        <v>50</v>
      </c>
      <c r="J85" s="97">
        <f t="shared" si="13"/>
        <v>115</v>
      </c>
      <c r="K85" s="108">
        <v>9.5</v>
      </c>
      <c r="L85" s="109">
        <f t="shared" si="7"/>
        <v>1092.5</v>
      </c>
      <c r="M85" s="112">
        <v>0</v>
      </c>
      <c r="N85" s="109">
        <f t="shared" si="8"/>
        <v>0</v>
      </c>
      <c r="O85" s="112">
        <v>50</v>
      </c>
      <c r="P85" s="109">
        <f t="shared" si="9"/>
        <v>475</v>
      </c>
      <c r="Q85" s="112">
        <v>65</v>
      </c>
      <c r="R85" s="109">
        <f t="shared" si="10"/>
        <v>617.5</v>
      </c>
      <c r="S85" s="112">
        <v>0</v>
      </c>
      <c r="T85" s="109">
        <f t="shared" si="11"/>
        <v>0</v>
      </c>
      <c r="U85" s="13">
        <f t="shared" si="12"/>
        <v>115</v>
      </c>
      <c r="V85" s="13">
        <f t="shared" si="12"/>
        <v>1092.5</v>
      </c>
    </row>
    <row r="86" spans="1:22" ht="21" x14ac:dyDescent="0.35">
      <c r="A86" s="19">
        <v>81</v>
      </c>
      <c r="B86" s="96" t="s">
        <v>854</v>
      </c>
      <c r="C86" s="96">
        <v>500</v>
      </c>
      <c r="D86" s="99" t="s">
        <v>1139</v>
      </c>
      <c r="E86" s="96">
        <v>28</v>
      </c>
      <c r="F86" s="97">
        <v>29</v>
      </c>
      <c r="G86" s="97">
        <v>16</v>
      </c>
      <c r="H86" s="97">
        <v>18</v>
      </c>
      <c r="I86" s="96">
        <v>0</v>
      </c>
      <c r="J86" s="97">
        <f t="shared" si="13"/>
        <v>18</v>
      </c>
      <c r="K86" s="108">
        <v>270</v>
      </c>
      <c r="L86" s="109">
        <f t="shared" si="7"/>
        <v>4860</v>
      </c>
      <c r="M86" s="112">
        <v>5</v>
      </c>
      <c r="N86" s="109">
        <f t="shared" si="8"/>
        <v>1350</v>
      </c>
      <c r="O86" s="112">
        <v>4</v>
      </c>
      <c r="P86" s="109">
        <f t="shared" si="9"/>
        <v>1080</v>
      </c>
      <c r="Q86" s="112">
        <v>5</v>
      </c>
      <c r="R86" s="109">
        <f t="shared" si="10"/>
        <v>1350</v>
      </c>
      <c r="S86" s="112">
        <v>4</v>
      </c>
      <c r="T86" s="109">
        <f t="shared" si="11"/>
        <v>1080</v>
      </c>
      <c r="U86" s="13">
        <f t="shared" si="12"/>
        <v>18</v>
      </c>
      <c r="V86" s="13">
        <f t="shared" si="12"/>
        <v>4860</v>
      </c>
    </row>
    <row r="87" spans="1:22" ht="21" x14ac:dyDescent="0.35">
      <c r="A87" s="19">
        <v>82</v>
      </c>
      <c r="B87" s="96" t="s">
        <v>855</v>
      </c>
      <c r="C87" s="96">
        <v>1000</v>
      </c>
      <c r="D87" s="99" t="s">
        <v>1139</v>
      </c>
      <c r="E87" s="96">
        <v>150</v>
      </c>
      <c r="F87" s="97">
        <v>133</v>
      </c>
      <c r="G87" s="97">
        <v>144</v>
      </c>
      <c r="H87" s="97">
        <v>160</v>
      </c>
      <c r="I87" s="96">
        <v>20</v>
      </c>
      <c r="J87" s="97">
        <f t="shared" si="13"/>
        <v>140</v>
      </c>
      <c r="K87" s="108">
        <v>59.92</v>
      </c>
      <c r="L87" s="109">
        <f t="shared" si="7"/>
        <v>8388.8000000000011</v>
      </c>
      <c r="M87" s="112">
        <v>20</v>
      </c>
      <c r="N87" s="109">
        <f t="shared" si="8"/>
        <v>1198.4000000000001</v>
      </c>
      <c r="O87" s="112">
        <v>30</v>
      </c>
      <c r="P87" s="109">
        <f t="shared" si="9"/>
        <v>1797.6000000000001</v>
      </c>
      <c r="Q87" s="112">
        <v>40</v>
      </c>
      <c r="R87" s="109">
        <f t="shared" si="10"/>
        <v>2396.8000000000002</v>
      </c>
      <c r="S87" s="112">
        <v>50</v>
      </c>
      <c r="T87" s="109">
        <f t="shared" si="11"/>
        <v>2996</v>
      </c>
      <c r="U87" s="13">
        <f t="shared" si="12"/>
        <v>140</v>
      </c>
      <c r="V87" s="13">
        <f t="shared" si="12"/>
        <v>8388.7999999999993</v>
      </c>
    </row>
    <row r="88" spans="1:22" ht="21" x14ac:dyDescent="0.35">
      <c r="A88" s="19">
        <v>83</v>
      </c>
      <c r="B88" s="96" t="s">
        <v>856</v>
      </c>
      <c r="C88" s="96">
        <v>1</v>
      </c>
      <c r="D88" s="99" t="s">
        <v>1140</v>
      </c>
      <c r="E88" s="96">
        <v>6140</v>
      </c>
      <c r="F88" s="97">
        <v>4950</v>
      </c>
      <c r="G88" s="97">
        <v>4970</v>
      </c>
      <c r="H88" s="97">
        <v>5470</v>
      </c>
      <c r="I88" s="96">
        <v>650</v>
      </c>
      <c r="J88" s="97">
        <f t="shared" si="13"/>
        <v>4820</v>
      </c>
      <c r="K88" s="108">
        <v>7.5</v>
      </c>
      <c r="L88" s="109">
        <f t="shared" si="7"/>
        <v>36150</v>
      </c>
      <c r="M88" s="112">
        <v>800</v>
      </c>
      <c r="N88" s="109">
        <f t="shared" si="8"/>
        <v>6000</v>
      </c>
      <c r="O88" s="112">
        <v>1300</v>
      </c>
      <c r="P88" s="109">
        <f t="shared" si="9"/>
        <v>9750</v>
      </c>
      <c r="Q88" s="112">
        <v>1380</v>
      </c>
      <c r="R88" s="109">
        <f t="shared" si="10"/>
        <v>10350</v>
      </c>
      <c r="S88" s="112">
        <v>1340</v>
      </c>
      <c r="T88" s="109">
        <f t="shared" si="11"/>
        <v>10050</v>
      </c>
      <c r="U88" s="13">
        <f t="shared" si="12"/>
        <v>4820</v>
      </c>
      <c r="V88" s="13">
        <f t="shared" si="12"/>
        <v>36150</v>
      </c>
    </row>
    <row r="89" spans="1:22" ht="21" x14ac:dyDescent="0.35">
      <c r="A89" s="19">
        <v>84</v>
      </c>
      <c r="B89" s="96" t="s">
        <v>857</v>
      </c>
      <c r="C89" s="96">
        <v>1</v>
      </c>
      <c r="D89" s="99" t="s">
        <v>1137</v>
      </c>
      <c r="E89" s="96">
        <v>650</v>
      </c>
      <c r="F89" s="97">
        <v>650</v>
      </c>
      <c r="G89" s="97">
        <v>765</v>
      </c>
      <c r="H89" s="97">
        <v>850</v>
      </c>
      <c r="I89" s="96">
        <v>50</v>
      </c>
      <c r="J89" s="97">
        <f t="shared" si="13"/>
        <v>800</v>
      </c>
      <c r="K89" s="108">
        <v>2.2400000000000002</v>
      </c>
      <c r="L89" s="109">
        <f t="shared" si="7"/>
        <v>1792.0000000000002</v>
      </c>
      <c r="M89" s="112">
        <v>200</v>
      </c>
      <c r="N89" s="109">
        <f t="shared" si="8"/>
        <v>448.00000000000006</v>
      </c>
      <c r="O89" s="112">
        <v>200</v>
      </c>
      <c r="P89" s="109">
        <f t="shared" si="9"/>
        <v>448.00000000000006</v>
      </c>
      <c r="Q89" s="112">
        <v>200</v>
      </c>
      <c r="R89" s="109">
        <f t="shared" si="10"/>
        <v>448.00000000000006</v>
      </c>
      <c r="S89" s="112">
        <v>200</v>
      </c>
      <c r="T89" s="109">
        <f t="shared" si="11"/>
        <v>448.00000000000006</v>
      </c>
      <c r="U89" s="13">
        <f t="shared" si="12"/>
        <v>800</v>
      </c>
      <c r="V89" s="13">
        <f t="shared" si="12"/>
        <v>1792.0000000000002</v>
      </c>
    </row>
    <row r="90" spans="1:22" ht="21" x14ac:dyDescent="0.35">
      <c r="A90" s="19">
        <v>85</v>
      </c>
      <c r="B90" s="96" t="s">
        <v>858</v>
      </c>
      <c r="C90" s="96">
        <v>1000</v>
      </c>
      <c r="D90" s="99" t="s">
        <v>1139</v>
      </c>
      <c r="E90" s="96">
        <v>4</v>
      </c>
      <c r="F90" s="97">
        <v>3</v>
      </c>
      <c r="G90" s="97">
        <v>1</v>
      </c>
      <c r="H90" s="97">
        <v>3</v>
      </c>
      <c r="I90" s="96">
        <v>3</v>
      </c>
      <c r="J90" s="97">
        <f t="shared" si="13"/>
        <v>0</v>
      </c>
      <c r="K90" s="108">
        <v>130</v>
      </c>
      <c r="L90" s="109">
        <f t="shared" si="7"/>
        <v>0</v>
      </c>
      <c r="M90" s="112">
        <v>0</v>
      </c>
      <c r="N90" s="109">
        <f t="shared" si="8"/>
        <v>0</v>
      </c>
      <c r="O90" s="112">
        <v>0</v>
      </c>
      <c r="P90" s="109">
        <f t="shared" si="9"/>
        <v>0</v>
      </c>
      <c r="Q90" s="112">
        <v>0</v>
      </c>
      <c r="R90" s="109">
        <f t="shared" si="10"/>
        <v>0</v>
      </c>
      <c r="S90" s="112">
        <v>0</v>
      </c>
      <c r="T90" s="109">
        <f t="shared" si="11"/>
        <v>0</v>
      </c>
      <c r="U90" s="13">
        <f t="shared" si="12"/>
        <v>0</v>
      </c>
      <c r="V90" s="13">
        <f t="shared" si="12"/>
        <v>0</v>
      </c>
    </row>
    <row r="91" spans="1:22" ht="21" x14ac:dyDescent="0.35">
      <c r="A91" s="19">
        <v>86</v>
      </c>
      <c r="B91" s="96" t="s">
        <v>859</v>
      </c>
      <c r="C91" s="96">
        <v>1</v>
      </c>
      <c r="D91" s="99" t="s">
        <v>1149</v>
      </c>
      <c r="E91" s="96">
        <v>40</v>
      </c>
      <c r="F91" s="97">
        <v>60</v>
      </c>
      <c r="G91" s="97">
        <v>45</v>
      </c>
      <c r="H91" s="97">
        <v>50</v>
      </c>
      <c r="I91" s="96">
        <v>0</v>
      </c>
      <c r="J91" s="97">
        <f t="shared" si="13"/>
        <v>50</v>
      </c>
      <c r="K91" s="108">
        <v>30</v>
      </c>
      <c r="L91" s="109">
        <f t="shared" si="7"/>
        <v>1500</v>
      </c>
      <c r="M91" s="112">
        <v>30</v>
      </c>
      <c r="N91" s="109">
        <f t="shared" si="8"/>
        <v>900</v>
      </c>
      <c r="O91" s="112">
        <v>0</v>
      </c>
      <c r="P91" s="109">
        <f t="shared" si="9"/>
        <v>0</v>
      </c>
      <c r="Q91" s="112">
        <v>20</v>
      </c>
      <c r="R91" s="109">
        <f t="shared" si="10"/>
        <v>600</v>
      </c>
      <c r="S91" s="112">
        <v>0</v>
      </c>
      <c r="T91" s="109">
        <f t="shared" si="11"/>
        <v>0</v>
      </c>
      <c r="U91" s="13">
        <f t="shared" si="12"/>
        <v>50</v>
      </c>
      <c r="V91" s="13">
        <f t="shared" si="12"/>
        <v>1500</v>
      </c>
    </row>
    <row r="92" spans="1:22" ht="21" x14ac:dyDescent="0.35">
      <c r="A92" s="19">
        <v>87</v>
      </c>
      <c r="B92" s="96" t="s">
        <v>860</v>
      </c>
      <c r="C92" s="96">
        <v>1</v>
      </c>
      <c r="D92" s="99" t="s">
        <v>1149</v>
      </c>
      <c r="E92" s="96">
        <v>2230</v>
      </c>
      <c r="F92" s="97">
        <v>1880</v>
      </c>
      <c r="G92" s="97">
        <v>2675</v>
      </c>
      <c r="H92" s="97">
        <v>2950</v>
      </c>
      <c r="I92" s="96">
        <v>420</v>
      </c>
      <c r="J92" s="97">
        <f t="shared" si="13"/>
        <v>2530</v>
      </c>
      <c r="K92" s="108">
        <v>29.5</v>
      </c>
      <c r="L92" s="109">
        <f t="shared" si="7"/>
        <v>74635</v>
      </c>
      <c r="M92" s="112">
        <v>400</v>
      </c>
      <c r="N92" s="109">
        <f t="shared" si="8"/>
        <v>11800</v>
      </c>
      <c r="O92" s="112">
        <v>800</v>
      </c>
      <c r="P92" s="109">
        <f t="shared" si="9"/>
        <v>23600</v>
      </c>
      <c r="Q92" s="112">
        <v>730</v>
      </c>
      <c r="R92" s="109">
        <f t="shared" si="10"/>
        <v>21535</v>
      </c>
      <c r="S92" s="112">
        <v>600</v>
      </c>
      <c r="T92" s="109">
        <f t="shared" si="11"/>
        <v>17700</v>
      </c>
      <c r="U92" s="13">
        <f t="shared" si="12"/>
        <v>2530</v>
      </c>
      <c r="V92" s="13">
        <f t="shared" si="12"/>
        <v>74635</v>
      </c>
    </row>
    <row r="93" spans="1:22" ht="21" x14ac:dyDescent="0.35">
      <c r="A93" s="19">
        <v>88</v>
      </c>
      <c r="B93" s="96" t="s">
        <v>861</v>
      </c>
      <c r="C93" s="96">
        <v>1</v>
      </c>
      <c r="D93" s="99" t="s">
        <v>1149</v>
      </c>
      <c r="E93" s="96">
        <v>300</v>
      </c>
      <c r="F93" s="97">
        <v>180</v>
      </c>
      <c r="G93" s="97">
        <v>240</v>
      </c>
      <c r="H93" s="97">
        <v>260</v>
      </c>
      <c r="I93" s="96">
        <v>0</v>
      </c>
      <c r="J93" s="97">
        <f t="shared" si="13"/>
        <v>260</v>
      </c>
      <c r="K93" s="108">
        <v>25</v>
      </c>
      <c r="L93" s="109">
        <f t="shared" si="7"/>
        <v>6500</v>
      </c>
      <c r="M93" s="112">
        <v>80</v>
      </c>
      <c r="N93" s="109">
        <f t="shared" si="8"/>
        <v>2000</v>
      </c>
      <c r="O93" s="112">
        <v>60</v>
      </c>
      <c r="P93" s="109">
        <f t="shared" si="9"/>
        <v>1500</v>
      </c>
      <c r="Q93" s="112">
        <v>60</v>
      </c>
      <c r="R93" s="109">
        <f t="shared" si="10"/>
        <v>1500</v>
      </c>
      <c r="S93" s="112">
        <v>60</v>
      </c>
      <c r="T93" s="109">
        <f t="shared" si="11"/>
        <v>1500</v>
      </c>
      <c r="U93" s="13">
        <f t="shared" si="12"/>
        <v>260</v>
      </c>
      <c r="V93" s="13">
        <f t="shared" si="12"/>
        <v>6500</v>
      </c>
    </row>
    <row r="94" spans="1:22" ht="21" x14ac:dyDescent="0.35">
      <c r="A94" s="19">
        <v>89</v>
      </c>
      <c r="B94" s="96" t="s">
        <v>862</v>
      </c>
      <c r="C94" s="96">
        <v>1</v>
      </c>
      <c r="D94" s="99" t="s">
        <v>1141</v>
      </c>
      <c r="E94" s="96">
        <v>2080</v>
      </c>
      <c r="F94" s="97">
        <v>1940</v>
      </c>
      <c r="G94" s="97">
        <v>3360</v>
      </c>
      <c r="H94" s="97">
        <v>3700</v>
      </c>
      <c r="I94" s="96">
        <v>360</v>
      </c>
      <c r="J94" s="97">
        <f t="shared" si="13"/>
        <v>3340</v>
      </c>
      <c r="K94" s="108">
        <v>25</v>
      </c>
      <c r="L94" s="109">
        <f t="shared" si="7"/>
        <v>83500</v>
      </c>
      <c r="M94" s="112">
        <v>800</v>
      </c>
      <c r="N94" s="109">
        <f t="shared" si="8"/>
        <v>20000</v>
      </c>
      <c r="O94" s="112">
        <v>800</v>
      </c>
      <c r="P94" s="109">
        <f t="shared" si="9"/>
        <v>20000</v>
      </c>
      <c r="Q94" s="112">
        <v>900</v>
      </c>
      <c r="R94" s="109">
        <f t="shared" si="10"/>
        <v>22500</v>
      </c>
      <c r="S94" s="112">
        <v>840</v>
      </c>
      <c r="T94" s="109">
        <f t="shared" si="11"/>
        <v>21000</v>
      </c>
      <c r="U94" s="13">
        <f t="shared" si="12"/>
        <v>3340</v>
      </c>
      <c r="V94" s="13">
        <f t="shared" si="12"/>
        <v>83500</v>
      </c>
    </row>
    <row r="95" spans="1:22" ht="21" x14ac:dyDescent="0.35">
      <c r="A95" s="19">
        <v>90</v>
      </c>
      <c r="B95" s="96" t="s">
        <v>863</v>
      </c>
      <c r="C95" s="96">
        <v>1</v>
      </c>
      <c r="D95" s="99" t="s">
        <v>1149</v>
      </c>
      <c r="E95" s="96">
        <v>360</v>
      </c>
      <c r="F95" s="97">
        <v>240</v>
      </c>
      <c r="G95" s="97">
        <v>240</v>
      </c>
      <c r="H95" s="97">
        <v>265</v>
      </c>
      <c r="I95" s="96">
        <v>40</v>
      </c>
      <c r="J95" s="97">
        <f t="shared" si="13"/>
        <v>225</v>
      </c>
      <c r="K95" s="108">
        <v>25</v>
      </c>
      <c r="L95" s="109">
        <f t="shared" si="7"/>
        <v>5625</v>
      </c>
      <c r="M95" s="112">
        <v>40</v>
      </c>
      <c r="N95" s="109">
        <f t="shared" si="8"/>
        <v>1000</v>
      </c>
      <c r="O95" s="112">
        <v>75</v>
      </c>
      <c r="P95" s="109">
        <f t="shared" si="9"/>
        <v>1875</v>
      </c>
      <c r="Q95" s="112">
        <v>60</v>
      </c>
      <c r="R95" s="109">
        <f t="shared" si="10"/>
        <v>1500</v>
      </c>
      <c r="S95" s="112">
        <v>50</v>
      </c>
      <c r="T95" s="109">
        <f t="shared" si="11"/>
        <v>1250</v>
      </c>
      <c r="U95" s="13">
        <f t="shared" si="12"/>
        <v>225</v>
      </c>
      <c r="V95" s="13">
        <f t="shared" si="12"/>
        <v>5625</v>
      </c>
    </row>
    <row r="96" spans="1:22" ht="21" x14ac:dyDescent="0.35">
      <c r="A96" s="19">
        <v>91</v>
      </c>
      <c r="B96" s="96" t="s">
        <v>864</v>
      </c>
      <c r="C96" s="96">
        <v>1</v>
      </c>
      <c r="D96" s="99" t="s">
        <v>1149</v>
      </c>
      <c r="E96" s="96">
        <v>60</v>
      </c>
      <c r="F96" s="97">
        <v>80</v>
      </c>
      <c r="G96" s="97">
        <v>65</v>
      </c>
      <c r="H96" s="97">
        <v>70</v>
      </c>
      <c r="I96" s="96">
        <v>20</v>
      </c>
      <c r="J96" s="97">
        <f t="shared" si="13"/>
        <v>50</v>
      </c>
      <c r="K96" s="108">
        <v>25</v>
      </c>
      <c r="L96" s="109">
        <f t="shared" si="7"/>
        <v>1250</v>
      </c>
      <c r="M96" s="112">
        <v>0</v>
      </c>
      <c r="N96" s="109">
        <f t="shared" si="8"/>
        <v>0</v>
      </c>
      <c r="O96" s="112">
        <v>30</v>
      </c>
      <c r="P96" s="109">
        <f t="shared" si="9"/>
        <v>750</v>
      </c>
      <c r="Q96" s="112">
        <v>20</v>
      </c>
      <c r="R96" s="109">
        <f t="shared" si="10"/>
        <v>500</v>
      </c>
      <c r="S96" s="112">
        <v>0</v>
      </c>
      <c r="T96" s="109">
        <f t="shared" si="11"/>
        <v>0</v>
      </c>
      <c r="U96" s="13">
        <f t="shared" si="12"/>
        <v>50</v>
      </c>
      <c r="V96" s="13">
        <f t="shared" si="12"/>
        <v>1250</v>
      </c>
    </row>
    <row r="97" spans="1:22" ht="21" x14ac:dyDescent="0.35">
      <c r="A97" s="19">
        <v>92</v>
      </c>
      <c r="B97" s="96" t="s">
        <v>865</v>
      </c>
      <c r="C97" s="96">
        <v>1</v>
      </c>
      <c r="D97" s="99" t="s">
        <v>1149</v>
      </c>
      <c r="E97" s="96">
        <v>2070</v>
      </c>
      <c r="F97" s="97">
        <v>1770</v>
      </c>
      <c r="G97" s="97">
        <v>580</v>
      </c>
      <c r="H97" s="97">
        <v>650</v>
      </c>
      <c r="I97" s="96">
        <v>150</v>
      </c>
      <c r="J97" s="97">
        <f t="shared" si="13"/>
        <v>500</v>
      </c>
      <c r="K97" s="108">
        <v>29.5</v>
      </c>
      <c r="L97" s="109">
        <f t="shared" si="7"/>
        <v>14750</v>
      </c>
      <c r="M97" s="112">
        <v>100</v>
      </c>
      <c r="N97" s="109">
        <f t="shared" si="8"/>
        <v>2950</v>
      </c>
      <c r="O97" s="112">
        <v>150</v>
      </c>
      <c r="P97" s="109">
        <f t="shared" si="9"/>
        <v>4425</v>
      </c>
      <c r="Q97" s="112">
        <v>150</v>
      </c>
      <c r="R97" s="109">
        <f t="shared" si="10"/>
        <v>4425</v>
      </c>
      <c r="S97" s="112">
        <v>100</v>
      </c>
      <c r="T97" s="109">
        <f t="shared" si="11"/>
        <v>2950</v>
      </c>
      <c r="U97" s="13">
        <f t="shared" si="12"/>
        <v>500</v>
      </c>
      <c r="V97" s="13">
        <f t="shared" si="12"/>
        <v>14750</v>
      </c>
    </row>
    <row r="98" spans="1:22" ht="21" x14ac:dyDescent="0.35">
      <c r="A98" s="19">
        <v>93</v>
      </c>
      <c r="B98" s="96" t="s">
        <v>866</v>
      </c>
      <c r="C98" s="96">
        <v>1</v>
      </c>
      <c r="D98" s="99" t="s">
        <v>1149</v>
      </c>
      <c r="E98" s="96"/>
      <c r="F98" s="97">
        <v>40</v>
      </c>
      <c r="G98" s="97">
        <v>265</v>
      </c>
      <c r="H98" s="97">
        <v>320</v>
      </c>
      <c r="I98" s="96">
        <v>160</v>
      </c>
      <c r="J98" s="97">
        <f t="shared" si="13"/>
        <v>160</v>
      </c>
      <c r="K98" s="108">
        <v>14</v>
      </c>
      <c r="L98" s="109">
        <f t="shared" si="7"/>
        <v>2240</v>
      </c>
      <c r="M98" s="112">
        <v>0</v>
      </c>
      <c r="N98" s="109">
        <f t="shared" si="8"/>
        <v>0</v>
      </c>
      <c r="O98" s="112">
        <v>0</v>
      </c>
      <c r="P98" s="109">
        <f t="shared" si="9"/>
        <v>0</v>
      </c>
      <c r="Q98" s="112">
        <v>160</v>
      </c>
      <c r="R98" s="109">
        <f t="shared" si="10"/>
        <v>2240</v>
      </c>
      <c r="S98" s="112">
        <v>0</v>
      </c>
      <c r="T98" s="109">
        <f t="shared" si="11"/>
        <v>0</v>
      </c>
      <c r="U98" s="13">
        <f t="shared" si="12"/>
        <v>160</v>
      </c>
      <c r="V98" s="13">
        <f t="shared" si="12"/>
        <v>2240</v>
      </c>
    </row>
    <row r="99" spans="1:22" ht="21" x14ac:dyDescent="0.35">
      <c r="A99" s="19">
        <v>94</v>
      </c>
      <c r="B99" s="96" t="s">
        <v>867</v>
      </c>
      <c r="C99" s="96">
        <v>1</v>
      </c>
      <c r="D99" s="99" t="s">
        <v>1149</v>
      </c>
      <c r="E99" s="96">
        <v>118</v>
      </c>
      <c r="F99" s="97">
        <v>230</v>
      </c>
      <c r="G99" s="97">
        <v>142</v>
      </c>
      <c r="H99" s="97">
        <v>160</v>
      </c>
      <c r="I99" s="96">
        <v>120</v>
      </c>
      <c r="J99" s="97">
        <f t="shared" si="13"/>
        <v>40</v>
      </c>
      <c r="K99" s="108">
        <v>25</v>
      </c>
      <c r="L99" s="109">
        <f t="shared" si="7"/>
        <v>1000</v>
      </c>
      <c r="M99" s="112">
        <v>0</v>
      </c>
      <c r="N99" s="109">
        <f t="shared" si="8"/>
        <v>0</v>
      </c>
      <c r="O99" s="112">
        <v>0</v>
      </c>
      <c r="P99" s="109">
        <f t="shared" si="9"/>
        <v>0</v>
      </c>
      <c r="Q99" s="112">
        <v>0</v>
      </c>
      <c r="R99" s="109">
        <f t="shared" si="10"/>
        <v>0</v>
      </c>
      <c r="S99" s="112">
        <v>40</v>
      </c>
      <c r="T99" s="109">
        <f t="shared" si="11"/>
        <v>1000</v>
      </c>
      <c r="U99" s="13">
        <f t="shared" si="12"/>
        <v>40</v>
      </c>
      <c r="V99" s="13">
        <f t="shared" si="12"/>
        <v>1000</v>
      </c>
    </row>
    <row r="100" spans="1:22" ht="21" x14ac:dyDescent="0.35">
      <c r="A100" s="19">
        <v>95</v>
      </c>
      <c r="B100" s="96" t="s">
        <v>868</v>
      </c>
      <c r="C100" s="96">
        <v>100</v>
      </c>
      <c r="D100" s="99" t="s">
        <v>1139</v>
      </c>
      <c r="E100" s="96">
        <v>11</v>
      </c>
      <c r="F100" s="97">
        <v>12</v>
      </c>
      <c r="G100" s="97">
        <v>4</v>
      </c>
      <c r="H100" s="97">
        <v>6</v>
      </c>
      <c r="I100" s="96">
        <v>0</v>
      </c>
      <c r="J100" s="97">
        <f t="shared" si="13"/>
        <v>6</v>
      </c>
      <c r="K100" s="108">
        <v>1200</v>
      </c>
      <c r="L100" s="109">
        <f t="shared" si="7"/>
        <v>7200</v>
      </c>
      <c r="M100" s="112">
        <v>3</v>
      </c>
      <c r="N100" s="109">
        <f t="shared" si="8"/>
        <v>3600</v>
      </c>
      <c r="O100" s="112">
        <v>0</v>
      </c>
      <c r="P100" s="109">
        <f t="shared" si="9"/>
        <v>0</v>
      </c>
      <c r="Q100" s="112">
        <v>3</v>
      </c>
      <c r="R100" s="109">
        <f t="shared" si="10"/>
        <v>3600</v>
      </c>
      <c r="S100" s="112">
        <v>0</v>
      </c>
      <c r="T100" s="109">
        <f t="shared" si="11"/>
        <v>0</v>
      </c>
      <c r="U100" s="13">
        <f t="shared" si="12"/>
        <v>6</v>
      </c>
      <c r="V100" s="13">
        <f t="shared" si="12"/>
        <v>7200</v>
      </c>
    </row>
    <row r="101" spans="1:22" ht="21" x14ac:dyDescent="0.35">
      <c r="A101" s="19">
        <v>96</v>
      </c>
      <c r="B101" s="96" t="s">
        <v>869</v>
      </c>
      <c r="C101" s="96">
        <v>30</v>
      </c>
      <c r="D101" s="99" t="s">
        <v>1143</v>
      </c>
      <c r="E101" s="96">
        <v>340</v>
      </c>
      <c r="F101" s="97">
        <v>341</v>
      </c>
      <c r="G101" s="97">
        <v>377</v>
      </c>
      <c r="H101" s="97">
        <v>420</v>
      </c>
      <c r="I101" s="96">
        <v>10</v>
      </c>
      <c r="J101" s="97">
        <f t="shared" si="13"/>
        <v>410</v>
      </c>
      <c r="K101" s="108">
        <v>379.85</v>
      </c>
      <c r="L101" s="109">
        <f t="shared" si="7"/>
        <v>155738.5</v>
      </c>
      <c r="M101" s="112">
        <v>100</v>
      </c>
      <c r="N101" s="109">
        <f t="shared" si="8"/>
        <v>37985</v>
      </c>
      <c r="O101" s="112">
        <v>110</v>
      </c>
      <c r="P101" s="109">
        <f t="shared" si="9"/>
        <v>41783.5</v>
      </c>
      <c r="Q101" s="112">
        <v>100</v>
      </c>
      <c r="R101" s="109">
        <f t="shared" si="10"/>
        <v>37985</v>
      </c>
      <c r="S101" s="112">
        <v>100</v>
      </c>
      <c r="T101" s="109">
        <f t="shared" si="11"/>
        <v>37985</v>
      </c>
      <c r="U101" s="13">
        <f t="shared" si="12"/>
        <v>410</v>
      </c>
      <c r="V101" s="13">
        <f t="shared" si="12"/>
        <v>155738.5</v>
      </c>
    </row>
    <row r="102" spans="1:22" ht="21" x14ac:dyDescent="0.35">
      <c r="A102" s="19">
        <v>97</v>
      </c>
      <c r="B102" s="96" t="s">
        <v>870</v>
      </c>
      <c r="C102" s="96">
        <v>1</v>
      </c>
      <c r="D102" s="99" t="s">
        <v>1138</v>
      </c>
      <c r="E102" s="96">
        <v>4650</v>
      </c>
      <c r="F102" s="97">
        <v>4050</v>
      </c>
      <c r="G102" s="97">
        <v>3930</v>
      </c>
      <c r="H102" s="97">
        <v>4320</v>
      </c>
      <c r="I102" s="96">
        <v>400</v>
      </c>
      <c r="J102" s="97">
        <f t="shared" si="13"/>
        <v>3920</v>
      </c>
      <c r="K102" s="108">
        <v>5.6</v>
      </c>
      <c r="L102" s="109">
        <f t="shared" si="7"/>
        <v>21952</v>
      </c>
      <c r="M102" s="112">
        <v>920</v>
      </c>
      <c r="N102" s="109">
        <f t="shared" si="8"/>
        <v>5152</v>
      </c>
      <c r="O102" s="112">
        <v>1000</v>
      </c>
      <c r="P102" s="109">
        <f t="shared" si="9"/>
        <v>5600</v>
      </c>
      <c r="Q102" s="112">
        <v>1000</v>
      </c>
      <c r="R102" s="109">
        <f t="shared" si="10"/>
        <v>5600</v>
      </c>
      <c r="S102" s="112">
        <v>1000</v>
      </c>
      <c r="T102" s="109">
        <f t="shared" si="11"/>
        <v>5600</v>
      </c>
      <c r="U102" s="13">
        <f t="shared" si="12"/>
        <v>3920</v>
      </c>
      <c r="V102" s="13">
        <f t="shared" si="12"/>
        <v>21952</v>
      </c>
    </row>
    <row r="103" spans="1:22" ht="21" x14ac:dyDescent="0.35">
      <c r="A103" s="19">
        <v>98</v>
      </c>
      <c r="B103" s="96" t="s">
        <v>871</v>
      </c>
      <c r="C103" s="96">
        <v>1</v>
      </c>
      <c r="D103" s="99" t="s">
        <v>1141</v>
      </c>
      <c r="E103" s="96">
        <v>12</v>
      </c>
      <c r="F103" s="97">
        <v>24</v>
      </c>
      <c r="G103" s="97">
        <v>26</v>
      </c>
      <c r="H103" s="97">
        <v>30</v>
      </c>
      <c r="I103" s="96">
        <v>12</v>
      </c>
      <c r="J103" s="97">
        <f t="shared" si="13"/>
        <v>18</v>
      </c>
      <c r="K103" s="108">
        <v>12</v>
      </c>
      <c r="L103" s="109">
        <f t="shared" si="7"/>
        <v>216</v>
      </c>
      <c r="M103" s="112">
        <v>0</v>
      </c>
      <c r="N103" s="109">
        <f t="shared" si="8"/>
        <v>0</v>
      </c>
      <c r="O103" s="112">
        <v>0</v>
      </c>
      <c r="P103" s="109">
        <f t="shared" si="9"/>
        <v>0</v>
      </c>
      <c r="Q103" s="112">
        <v>18</v>
      </c>
      <c r="R103" s="109">
        <f t="shared" si="10"/>
        <v>216</v>
      </c>
      <c r="S103" s="112">
        <v>0</v>
      </c>
      <c r="T103" s="109">
        <f t="shared" si="11"/>
        <v>0</v>
      </c>
      <c r="U103" s="13">
        <f t="shared" si="12"/>
        <v>18</v>
      </c>
      <c r="V103" s="13">
        <f t="shared" si="12"/>
        <v>216</v>
      </c>
    </row>
    <row r="104" spans="1:22" ht="21" x14ac:dyDescent="0.35">
      <c r="A104" s="19">
        <v>99</v>
      </c>
      <c r="B104" s="96" t="s">
        <v>872</v>
      </c>
      <c r="C104" s="96">
        <v>1000</v>
      </c>
      <c r="D104" s="99" t="s">
        <v>1139</v>
      </c>
      <c r="E104" s="96">
        <v>134</v>
      </c>
      <c r="F104" s="97">
        <v>48</v>
      </c>
      <c r="G104" s="97">
        <v>90</v>
      </c>
      <c r="H104" s="97">
        <v>100</v>
      </c>
      <c r="I104" s="96">
        <v>10</v>
      </c>
      <c r="J104" s="97">
        <f t="shared" si="13"/>
        <v>90</v>
      </c>
      <c r="K104" s="108">
        <v>300</v>
      </c>
      <c r="L104" s="109">
        <f t="shared" si="7"/>
        <v>27000</v>
      </c>
      <c r="M104" s="112">
        <v>20</v>
      </c>
      <c r="N104" s="109">
        <f t="shared" si="8"/>
        <v>6000</v>
      </c>
      <c r="O104" s="112">
        <v>20</v>
      </c>
      <c r="P104" s="109">
        <f t="shared" si="9"/>
        <v>6000</v>
      </c>
      <c r="Q104" s="112">
        <v>25</v>
      </c>
      <c r="R104" s="109">
        <f t="shared" si="10"/>
        <v>7500</v>
      </c>
      <c r="S104" s="112">
        <v>25</v>
      </c>
      <c r="T104" s="109">
        <f t="shared" si="11"/>
        <v>7500</v>
      </c>
      <c r="U104" s="13">
        <f t="shared" si="12"/>
        <v>90</v>
      </c>
      <c r="V104" s="13">
        <f t="shared" si="12"/>
        <v>27000</v>
      </c>
    </row>
    <row r="105" spans="1:22" ht="21" x14ac:dyDescent="0.35">
      <c r="A105" s="19">
        <v>100</v>
      </c>
      <c r="B105" s="96" t="s">
        <v>873</v>
      </c>
      <c r="C105" s="96">
        <v>500</v>
      </c>
      <c r="D105" s="99" t="s">
        <v>1143</v>
      </c>
      <c r="E105" s="96">
        <v>17</v>
      </c>
      <c r="F105" s="97">
        <v>3</v>
      </c>
      <c r="G105" s="97">
        <v>11</v>
      </c>
      <c r="H105" s="97">
        <v>13</v>
      </c>
      <c r="I105" s="96">
        <v>6</v>
      </c>
      <c r="J105" s="97">
        <f t="shared" si="13"/>
        <v>7</v>
      </c>
      <c r="K105" s="108">
        <v>200</v>
      </c>
      <c r="L105" s="109">
        <f t="shared" si="7"/>
        <v>1400</v>
      </c>
      <c r="M105" s="112">
        <v>0</v>
      </c>
      <c r="N105" s="109">
        <f t="shared" si="8"/>
        <v>0</v>
      </c>
      <c r="O105" s="112">
        <v>0</v>
      </c>
      <c r="P105" s="109">
        <f t="shared" si="9"/>
        <v>0</v>
      </c>
      <c r="Q105" s="112">
        <v>4</v>
      </c>
      <c r="R105" s="109">
        <f t="shared" si="10"/>
        <v>800</v>
      </c>
      <c r="S105" s="112">
        <v>3</v>
      </c>
      <c r="T105" s="109">
        <f t="shared" si="11"/>
        <v>600</v>
      </c>
      <c r="U105" s="13">
        <f t="shared" si="12"/>
        <v>7</v>
      </c>
      <c r="V105" s="13">
        <f t="shared" si="12"/>
        <v>1400</v>
      </c>
    </row>
    <row r="106" spans="1:22" ht="21" x14ac:dyDescent="0.35">
      <c r="A106" s="19">
        <v>101</v>
      </c>
      <c r="B106" s="96" t="s">
        <v>874</v>
      </c>
      <c r="C106" s="96">
        <v>1000</v>
      </c>
      <c r="D106" s="99" t="s">
        <v>1139</v>
      </c>
      <c r="E106" s="96">
        <v>4</v>
      </c>
      <c r="F106" s="97">
        <v>4</v>
      </c>
      <c r="G106" s="97">
        <v>4</v>
      </c>
      <c r="H106" s="97">
        <v>5</v>
      </c>
      <c r="I106" s="96">
        <v>1</v>
      </c>
      <c r="J106" s="97">
        <f t="shared" si="13"/>
        <v>4</v>
      </c>
      <c r="K106" s="108">
        <v>500</v>
      </c>
      <c r="L106" s="109">
        <f t="shared" si="7"/>
        <v>2000</v>
      </c>
      <c r="M106" s="112">
        <v>1</v>
      </c>
      <c r="N106" s="109">
        <f t="shared" si="8"/>
        <v>500</v>
      </c>
      <c r="O106" s="112">
        <v>1</v>
      </c>
      <c r="P106" s="109">
        <f t="shared" si="9"/>
        <v>500</v>
      </c>
      <c r="Q106" s="112">
        <v>1</v>
      </c>
      <c r="R106" s="109">
        <f t="shared" si="10"/>
        <v>500</v>
      </c>
      <c r="S106" s="112">
        <v>1</v>
      </c>
      <c r="T106" s="109">
        <f t="shared" si="11"/>
        <v>500</v>
      </c>
      <c r="U106" s="13">
        <f t="shared" si="12"/>
        <v>4</v>
      </c>
      <c r="V106" s="13">
        <f t="shared" si="12"/>
        <v>2000</v>
      </c>
    </row>
    <row r="107" spans="1:22" ht="21" x14ac:dyDescent="0.35">
      <c r="A107" s="19">
        <v>102</v>
      </c>
      <c r="B107" s="96" t="s">
        <v>875</v>
      </c>
      <c r="C107" s="96">
        <v>1</v>
      </c>
      <c r="D107" s="99" t="s">
        <v>1138</v>
      </c>
      <c r="E107" s="96">
        <v>400</v>
      </c>
      <c r="F107" s="97">
        <v>400</v>
      </c>
      <c r="G107" s="97">
        <v>330</v>
      </c>
      <c r="H107" s="97">
        <v>400</v>
      </c>
      <c r="I107" s="96">
        <v>350</v>
      </c>
      <c r="J107" s="97">
        <f t="shared" si="13"/>
        <v>50</v>
      </c>
      <c r="K107" s="108">
        <v>5.2</v>
      </c>
      <c r="L107" s="109">
        <f t="shared" si="7"/>
        <v>260</v>
      </c>
      <c r="M107" s="112">
        <v>0</v>
      </c>
      <c r="N107" s="109">
        <f t="shared" si="8"/>
        <v>0</v>
      </c>
      <c r="O107" s="112">
        <v>0</v>
      </c>
      <c r="P107" s="109">
        <f t="shared" si="9"/>
        <v>0</v>
      </c>
      <c r="Q107" s="112">
        <v>0</v>
      </c>
      <c r="R107" s="109">
        <f t="shared" si="10"/>
        <v>0</v>
      </c>
      <c r="S107" s="112">
        <v>50</v>
      </c>
      <c r="T107" s="109">
        <f t="shared" si="11"/>
        <v>260</v>
      </c>
      <c r="U107" s="13">
        <f t="shared" si="12"/>
        <v>50</v>
      </c>
      <c r="V107" s="13">
        <f t="shared" si="12"/>
        <v>260</v>
      </c>
    </row>
    <row r="108" spans="1:22" ht="21" x14ac:dyDescent="0.35">
      <c r="A108" s="19">
        <v>103</v>
      </c>
      <c r="B108" s="96" t="s">
        <v>876</v>
      </c>
      <c r="C108" s="96">
        <v>1000</v>
      </c>
      <c r="D108" s="99" t="s">
        <v>1143</v>
      </c>
      <c r="E108" s="96">
        <v>124</v>
      </c>
      <c r="F108" s="97">
        <v>70</v>
      </c>
      <c r="G108" s="97">
        <v>95</v>
      </c>
      <c r="H108" s="97">
        <v>120</v>
      </c>
      <c r="I108" s="96">
        <v>0</v>
      </c>
      <c r="J108" s="97">
        <f t="shared" si="13"/>
        <v>120</v>
      </c>
      <c r="K108" s="108">
        <v>120.91</v>
      </c>
      <c r="L108" s="109">
        <f t="shared" si="7"/>
        <v>14509.199999999999</v>
      </c>
      <c r="M108" s="112">
        <v>30</v>
      </c>
      <c r="N108" s="109">
        <f t="shared" si="8"/>
        <v>3627.2999999999997</v>
      </c>
      <c r="O108" s="112">
        <v>30</v>
      </c>
      <c r="P108" s="109">
        <f t="shared" si="9"/>
        <v>3627.2999999999997</v>
      </c>
      <c r="Q108" s="112">
        <v>30</v>
      </c>
      <c r="R108" s="109">
        <f t="shared" si="10"/>
        <v>3627.2999999999997</v>
      </c>
      <c r="S108" s="112">
        <v>30</v>
      </c>
      <c r="T108" s="109">
        <f t="shared" si="11"/>
        <v>3627.2999999999997</v>
      </c>
      <c r="U108" s="13">
        <f t="shared" si="12"/>
        <v>120</v>
      </c>
      <c r="V108" s="13">
        <f t="shared" si="12"/>
        <v>14509.199999999999</v>
      </c>
    </row>
    <row r="109" spans="1:22" ht="21" x14ac:dyDescent="0.35">
      <c r="A109" s="19">
        <v>104</v>
      </c>
      <c r="B109" s="96" t="s">
        <v>877</v>
      </c>
      <c r="C109" s="96">
        <v>1</v>
      </c>
      <c r="D109" s="99" t="s">
        <v>1138</v>
      </c>
      <c r="E109" s="96">
        <v>1600</v>
      </c>
      <c r="F109" s="97">
        <v>1600</v>
      </c>
      <c r="G109" s="97">
        <v>1510</v>
      </c>
      <c r="H109" s="97">
        <v>1670</v>
      </c>
      <c r="I109" s="96">
        <v>140</v>
      </c>
      <c r="J109" s="97">
        <f t="shared" si="13"/>
        <v>1530</v>
      </c>
      <c r="K109" s="108">
        <v>3.21</v>
      </c>
      <c r="L109" s="109">
        <f t="shared" si="7"/>
        <v>4911.3</v>
      </c>
      <c r="M109" s="112">
        <v>330</v>
      </c>
      <c r="N109" s="109">
        <f t="shared" si="8"/>
        <v>1059.3</v>
      </c>
      <c r="O109" s="112">
        <v>400</v>
      </c>
      <c r="P109" s="109">
        <f t="shared" si="9"/>
        <v>1284</v>
      </c>
      <c r="Q109" s="112">
        <v>400</v>
      </c>
      <c r="R109" s="109">
        <f t="shared" si="10"/>
        <v>1284</v>
      </c>
      <c r="S109" s="112">
        <v>400</v>
      </c>
      <c r="T109" s="109">
        <f t="shared" si="11"/>
        <v>1284</v>
      </c>
      <c r="U109" s="13">
        <f t="shared" si="12"/>
        <v>1530</v>
      </c>
      <c r="V109" s="13">
        <f t="shared" si="12"/>
        <v>4911.3</v>
      </c>
    </row>
    <row r="110" spans="1:22" ht="21" x14ac:dyDescent="0.35">
      <c r="A110" s="19">
        <v>105</v>
      </c>
      <c r="B110" s="96" t="s">
        <v>878</v>
      </c>
      <c r="C110" s="96">
        <v>500</v>
      </c>
      <c r="D110" s="99" t="s">
        <v>1145</v>
      </c>
      <c r="E110" s="96">
        <v>272</v>
      </c>
      <c r="F110" s="97">
        <v>263</v>
      </c>
      <c r="G110" s="97">
        <v>295</v>
      </c>
      <c r="H110" s="97">
        <v>325</v>
      </c>
      <c r="I110" s="96">
        <v>25</v>
      </c>
      <c r="J110" s="97">
        <f t="shared" si="13"/>
        <v>300</v>
      </c>
      <c r="K110" s="108">
        <v>530</v>
      </c>
      <c r="L110" s="109">
        <f t="shared" si="7"/>
        <v>159000</v>
      </c>
      <c r="M110" s="112">
        <v>70</v>
      </c>
      <c r="N110" s="109">
        <f t="shared" si="8"/>
        <v>37100</v>
      </c>
      <c r="O110" s="112">
        <v>80</v>
      </c>
      <c r="P110" s="109">
        <f t="shared" si="9"/>
        <v>42400</v>
      </c>
      <c r="Q110" s="112">
        <v>80</v>
      </c>
      <c r="R110" s="109">
        <f t="shared" si="10"/>
        <v>42400</v>
      </c>
      <c r="S110" s="112">
        <v>70</v>
      </c>
      <c r="T110" s="109">
        <f t="shared" si="11"/>
        <v>37100</v>
      </c>
      <c r="U110" s="13">
        <f t="shared" si="12"/>
        <v>300</v>
      </c>
      <c r="V110" s="13">
        <f t="shared" si="12"/>
        <v>159000</v>
      </c>
    </row>
    <row r="111" spans="1:22" ht="21" x14ac:dyDescent="0.35">
      <c r="A111" s="19">
        <v>106</v>
      </c>
      <c r="B111" s="96" t="s">
        <v>879</v>
      </c>
      <c r="C111" s="96">
        <v>1</v>
      </c>
      <c r="D111" s="99" t="s">
        <v>1150</v>
      </c>
      <c r="E111" s="96">
        <v>3810</v>
      </c>
      <c r="F111" s="97">
        <v>3190</v>
      </c>
      <c r="G111" s="97">
        <v>3100</v>
      </c>
      <c r="H111" s="97">
        <v>3400</v>
      </c>
      <c r="I111" s="96">
        <v>0</v>
      </c>
      <c r="J111" s="97">
        <f t="shared" si="13"/>
        <v>3400</v>
      </c>
      <c r="K111" s="108">
        <v>22</v>
      </c>
      <c r="L111" s="109">
        <f t="shared" si="7"/>
        <v>74800</v>
      </c>
      <c r="M111" s="112">
        <v>900</v>
      </c>
      <c r="N111" s="109">
        <f t="shared" si="8"/>
        <v>19800</v>
      </c>
      <c r="O111" s="112">
        <v>800</v>
      </c>
      <c r="P111" s="109">
        <f t="shared" si="9"/>
        <v>17600</v>
      </c>
      <c r="Q111" s="112">
        <v>900</v>
      </c>
      <c r="R111" s="109">
        <f t="shared" si="10"/>
        <v>19800</v>
      </c>
      <c r="S111" s="112">
        <v>800</v>
      </c>
      <c r="T111" s="109">
        <f t="shared" si="11"/>
        <v>17600</v>
      </c>
      <c r="U111" s="13">
        <f t="shared" si="12"/>
        <v>3400</v>
      </c>
      <c r="V111" s="13">
        <f t="shared" si="12"/>
        <v>74800</v>
      </c>
    </row>
    <row r="112" spans="1:22" ht="21" x14ac:dyDescent="0.35">
      <c r="A112" s="19">
        <v>107</v>
      </c>
      <c r="B112" s="96" t="s">
        <v>880</v>
      </c>
      <c r="C112" s="96">
        <v>30</v>
      </c>
      <c r="D112" s="99" t="s">
        <v>1139</v>
      </c>
      <c r="E112" s="96">
        <v>106</v>
      </c>
      <c r="F112" s="97">
        <v>44</v>
      </c>
      <c r="G112" s="97">
        <v>61</v>
      </c>
      <c r="H112" s="97">
        <v>60</v>
      </c>
      <c r="I112" s="96">
        <v>0</v>
      </c>
      <c r="J112" s="97">
        <v>60</v>
      </c>
      <c r="K112" s="108">
        <v>345</v>
      </c>
      <c r="L112" s="109">
        <f t="shared" si="7"/>
        <v>20700</v>
      </c>
      <c r="M112" s="112">
        <v>15</v>
      </c>
      <c r="N112" s="109">
        <f t="shared" si="8"/>
        <v>5175</v>
      </c>
      <c r="O112" s="112">
        <v>15</v>
      </c>
      <c r="P112" s="109">
        <f t="shared" si="9"/>
        <v>5175</v>
      </c>
      <c r="Q112" s="112">
        <v>15</v>
      </c>
      <c r="R112" s="109">
        <f t="shared" si="10"/>
        <v>5175</v>
      </c>
      <c r="S112" s="112">
        <v>15</v>
      </c>
      <c r="T112" s="109">
        <f t="shared" si="11"/>
        <v>5175</v>
      </c>
      <c r="U112" s="13">
        <f t="shared" si="12"/>
        <v>60</v>
      </c>
      <c r="V112" s="13">
        <f t="shared" si="12"/>
        <v>20700</v>
      </c>
    </row>
    <row r="113" spans="1:22" ht="21" x14ac:dyDescent="0.35">
      <c r="A113" s="19">
        <v>108</v>
      </c>
      <c r="B113" s="96" t="s">
        <v>881</v>
      </c>
      <c r="C113" s="96">
        <v>100</v>
      </c>
      <c r="D113" s="99" t="s">
        <v>1139</v>
      </c>
      <c r="E113" s="96">
        <v>3</v>
      </c>
      <c r="F113" s="97">
        <v>1</v>
      </c>
      <c r="G113" s="97">
        <v>6</v>
      </c>
      <c r="H113" s="97">
        <v>7</v>
      </c>
      <c r="I113" s="96">
        <v>2</v>
      </c>
      <c r="J113" s="97">
        <f t="shared" si="13"/>
        <v>5</v>
      </c>
      <c r="K113" s="108">
        <v>1780</v>
      </c>
      <c r="L113" s="109">
        <f t="shared" si="7"/>
        <v>8900</v>
      </c>
      <c r="M113" s="112">
        <v>0</v>
      </c>
      <c r="N113" s="109">
        <f t="shared" si="8"/>
        <v>0</v>
      </c>
      <c r="O113" s="112">
        <v>2</v>
      </c>
      <c r="P113" s="109">
        <f t="shared" si="9"/>
        <v>3560</v>
      </c>
      <c r="Q113" s="112">
        <v>2</v>
      </c>
      <c r="R113" s="109">
        <f t="shared" si="10"/>
        <v>3560</v>
      </c>
      <c r="S113" s="112">
        <v>1</v>
      </c>
      <c r="T113" s="109">
        <f t="shared" si="11"/>
        <v>1780</v>
      </c>
      <c r="U113" s="13">
        <f t="shared" si="12"/>
        <v>5</v>
      </c>
      <c r="V113" s="13">
        <f t="shared" si="12"/>
        <v>8900</v>
      </c>
    </row>
    <row r="114" spans="1:22" ht="24" x14ac:dyDescent="0.55000000000000004">
      <c r="A114" s="19">
        <v>109</v>
      </c>
      <c r="B114" s="96" t="s">
        <v>882</v>
      </c>
      <c r="C114" s="96">
        <v>1000</v>
      </c>
      <c r="D114" s="99" t="s">
        <v>1139</v>
      </c>
      <c r="E114" s="96">
        <v>4</v>
      </c>
      <c r="F114" s="97">
        <v>2</v>
      </c>
      <c r="G114" s="97">
        <v>4</v>
      </c>
      <c r="H114" s="97">
        <v>5</v>
      </c>
      <c r="I114" s="96">
        <v>1</v>
      </c>
      <c r="J114" s="97">
        <f t="shared" si="13"/>
        <v>4</v>
      </c>
      <c r="K114" s="108">
        <v>320</v>
      </c>
      <c r="L114" s="109">
        <f t="shared" si="7"/>
        <v>1280</v>
      </c>
      <c r="M114" s="112">
        <v>0</v>
      </c>
      <c r="N114" s="109">
        <f t="shared" si="8"/>
        <v>0</v>
      </c>
      <c r="O114" s="112">
        <v>2</v>
      </c>
      <c r="P114" s="109">
        <f t="shared" si="9"/>
        <v>640</v>
      </c>
      <c r="Q114" s="112">
        <v>1</v>
      </c>
      <c r="R114" s="109">
        <f t="shared" si="10"/>
        <v>320</v>
      </c>
      <c r="S114" s="112">
        <v>1</v>
      </c>
      <c r="T114" s="109">
        <f t="shared" si="11"/>
        <v>320</v>
      </c>
      <c r="U114" s="13">
        <f t="shared" si="12"/>
        <v>4</v>
      </c>
      <c r="V114" s="13">
        <f t="shared" si="12"/>
        <v>1280</v>
      </c>
    </row>
    <row r="115" spans="1:22" ht="24" x14ac:dyDescent="0.55000000000000004">
      <c r="A115" s="19">
        <v>110</v>
      </c>
      <c r="B115" s="96" t="s">
        <v>883</v>
      </c>
      <c r="C115" s="96">
        <v>5</v>
      </c>
      <c r="D115" s="99" t="s">
        <v>1137</v>
      </c>
      <c r="E115" s="96">
        <v>4</v>
      </c>
      <c r="F115" s="97">
        <v>2</v>
      </c>
      <c r="G115" s="97">
        <v>5</v>
      </c>
      <c r="H115" s="97">
        <v>6</v>
      </c>
      <c r="I115" s="96">
        <v>4</v>
      </c>
      <c r="J115" s="97">
        <f t="shared" si="13"/>
        <v>2</v>
      </c>
      <c r="K115" s="108">
        <v>175.48</v>
      </c>
      <c r="L115" s="109">
        <f t="shared" si="7"/>
        <v>350.96</v>
      </c>
      <c r="M115" s="112">
        <v>0</v>
      </c>
      <c r="N115" s="109">
        <f t="shared" si="8"/>
        <v>0</v>
      </c>
      <c r="O115" s="112">
        <v>0</v>
      </c>
      <c r="P115" s="109">
        <f t="shared" si="9"/>
        <v>0</v>
      </c>
      <c r="Q115" s="112">
        <v>2</v>
      </c>
      <c r="R115" s="109">
        <f t="shared" si="10"/>
        <v>350.96</v>
      </c>
      <c r="S115" s="112">
        <v>0</v>
      </c>
      <c r="T115" s="109">
        <f t="shared" si="11"/>
        <v>0</v>
      </c>
      <c r="U115" s="13">
        <f t="shared" si="12"/>
        <v>2</v>
      </c>
      <c r="V115" s="13">
        <f t="shared" si="12"/>
        <v>350.96</v>
      </c>
    </row>
    <row r="116" spans="1:22" ht="24" x14ac:dyDescent="0.55000000000000004">
      <c r="A116" s="19">
        <v>111</v>
      </c>
      <c r="B116" s="96" t="s">
        <v>884</v>
      </c>
      <c r="C116" s="96">
        <v>1000</v>
      </c>
      <c r="D116" s="99" t="s">
        <v>1139</v>
      </c>
      <c r="E116" s="96">
        <v>115</v>
      </c>
      <c r="F116" s="97">
        <v>99</v>
      </c>
      <c r="G116" s="97">
        <v>108</v>
      </c>
      <c r="H116" s="97">
        <v>119</v>
      </c>
      <c r="I116" s="96">
        <v>19</v>
      </c>
      <c r="J116" s="97">
        <f t="shared" si="13"/>
        <v>100</v>
      </c>
      <c r="K116" s="108">
        <v>175</v>
      </c>
      <c r="L116" s="109">
        <f t="shared" si="7"/>
        <v>17500</v>
      </c>
      <c r="M116" s="112">
        <v>10</v>
      </c>
      <c r="N116" s="109">
        <f t="shared" si="8"/>
        <v>1750</v>
      </c>
      <c r="O116" s="112">
        <v>30</v>
      </c>
      <c r="P116" s="109">
        <f t="shared" si="9"/>
        <v>5250</v>
      </c>
      <c r="Q116" s="112">
        <v>30</v>
      </c>
      <c r="R116" s="109">
        <f t="shared" si="10"/>
        <v>5250</v>
      </c>
      <c r="S116" s="112">
        <v>30</v>
      </c>
      <c r="T116" s="109">
        <f t="shared" si="11"/>
        <v>5250</v>
      </c>
      <c r="U116" s="13">
        <f t="shared" si="12"/>
        <v>100</v>
      </c>
      <c r="V116" s="13">
        <f t="shared" si="12"/>
        <v>17500</v>
      </c>
    </row>
    <row r="117" spans="1:22" ht="24" x14ac:dyDescent="0.55000000000000004">
      <c r="A117" s="19">
        <v>112</v>
      </c>
      <c r="B117" s="96" t="s">
        <v>885</v>
      </c>
      <c r="C117" s="96">
        <v>1</v>
      </c>
      <c r="D117" s="99" t="s">
        <v>1137</v>
      </c>
      <c r="E117" s="96">
        <v>1430</v>
      </c>
      <c r="F117" s="97">
        <v>1300</v>
      </c>
      <c r="G117" s="97">
        <v>1560</v>
      </c>
      <c r="H117" s="97">
        <v>1720</v>
      </c>
      <c r="I117" s="96">
        <v>250</v>
      </c>
      <c r="J117" s="97">
        <f t="shared" si="13"/>
        <v>1470</v>
      </c>
      <c r="K117" s="108">
        <v>3</v>
      </c>
      <c r="L117" s="109">
        <f t="shared" si="7"/>
        <v>4410</v>
      </c>
      <c r="M117" s="112">
        <v>200</v>
      </c>
      <c r="N117" s="109">
        <f t="shared" si="8"/>
        <v>600</v>
      </c>
      <c r="O117" s="112">
        <v>400</v>
      </c>
      <c r="P117" s="109">
        <f t="shared" si="9"/>
        <v>1200</v>
      </c>
      <c r="Q117" s="112">
        <v>500</v>
      </c>
      <c r="R117" s="109">
        <f t="shared" si="10"/>
        <v>1500</v>
      </c>
      <c r="S117" s="112">
        <v>370</v>
      </c>
      <c r="T117" s="109">
        <f t="shared" si="11"/>
        <v>1110</v>
      </c>
      <c r="U117" s="13">
        <f t="shared" si="12"/>
        <v>1470</v>
      </c>
      <c r="V117" s="13">
        <f t="shared" si="12"/>
        <v>4410</v>
      </c>
    </row>
    <row r="118" spans="1:22" ht="24" x14ac:dyDescent="0.55000000000000004">
      <c r="A118" s="19">
        <v>113</v>
      </c>
      <c r="B118" s="96" t="s">
        <v>886</v>
      </c>
      <c r="C118" s="96">
        <v>500</v>
      </c>
      <c r="D118" s="99" t="s">
        <v>1145</v>
      </c>
      <c r="E118" s="96">
        <v>17</v>
      </c>
      <c r="F118" s="97">
        <v>16</v>
      </c>
      <c r="G118" s="97">
        <v>30</v>
      </c>
      <c r="H118" s="97">
        <f>G118*1.1</f>
        <v>33</v>
      </c>
      <c r="I118" s="96">
        <v>3</v>
      </c>
      <c r="J118" s="97">
        <f t="shared" si="13"/>
        <v>30</v>
      </c>
      <c r="K118" s="108">
        <v>400</v>
      </c>
      <c r="L118" s="109">
        <f t="shared" si="7"/>
        <v>12000</v>
      </c>
      <c r="M118" s="112">
        <v>7</v>
      </c>
      <c r="N118" s="109">
        <f t="shared" si="8"/>
        <v>2800</v>
      </c>
      <c r="O118" s="112">
        <v>8</v>
      </c>
      <c r="P118" s="109">
        <f t="shared" si="9"/>
        <v>3200</v>
      </c>
      <c r="Q118" s="112">
        <v>8</v>
      </c>
      <c r="R118" s="109">
        <f t="shared" si="10"/>
        <v>3200</v>
      </c>
      <c r="S118" s="112">
        <v>7</v>
      </c>
      <c r="T118" s="109">
        <f t="shared" si="11"/>
        <v>2800</v>
      </c>
      <c r="U118" s="13">
        <f t="shared" si="12"/>
        <v>30</v>
      </c>
      <c r="V118" s="13">
        <f t="shared" si="12"/>
        <v>12000</v>
      </c>
    </row>
    <row r="119" spans="1:22" ht="24" x14ac:dyDescent="0.55000000000000004">
      <c r="A119" s="19">
        <v>114</v>
      </c>
      <c r="B119" s="96" t="s">
        <v>887</v>
      </c>
      <c r="C119" s="96">
        <v>10</v>
      </c>
      <c r="D119" s="99" t="s">
        <v>1147</v>
      </c>
      <c r="E119" s="96">
        <v>237</v>
      </c>
      <c r="F119" s="97">
        <v>137</v>
      </c>
      <c r="G119" s="97">
        <v>165</v>
      </c>
      <c r="H119" s="97">
        <v>187</v>
      </c>
      <c r="I119" s="96">
        <v>22</v>
      </c>
      <c r="J119" s="97">
        <f t="shared" si="13"/>
        <v>165</v>
      </c>
      <c r="K119" s="108">
        <v>96.85</v>
      </c>
      <c r="L119" s="109">
        <f t="shared" si="7"/>
        <v>15980.249999999998</v>
      </c>
      <c r="M119" s="112">
        <v>40</v>
      </c>
      <c r="N119" s="109">
        <f t="shared" si="8"/>
        <v>3874</v>
      </c>
      <c r="O119" s="112">
        <v>40</v>
      </c>
      <c r="P119" s="109">
        <f t="shared" si="9"/>
        <v>3874</v>
      </c>
      <c r="Q119" s="112">
        <v>45</v>
      </c>
      <c r="R119" s="109">
        <f t="shared" si="10"/>
        <v>4358.25</v>
      </c>
      <c r="S119" s="112">
        <v>40</v>
      </c>
      <c r="T119" s="109">
        <f t="shared" si="11"/>
        <v>3874</v>
      </c>
      <c r="U119" s="13">
        <f t="shared" si="12"/>
        <v>165</v>
      </c>
      <c r="V119" s="13">
        <f t="shared" si="12"/>
        <v>15980.25</v>
      </c>
    </row>
    <row r="120" spans="1:22" ht="24" x14ac:dyDescent="0.55000000000000004">
      <c r="A120" s="19">
        <v>115</v>
      </c>
      <c r="B120" s="96" t="s">
        <v>888</v>
      </c>
      <c r="C120" s="96">
        <v>1</v>
      </c>
      <c r="D120" s="99" t="s">
        <v>1140</v>
      </c>
      <c r="E120" s="96">
        <v>324</v>
      </c>
      <c r="F120" s="97">
        <v>380</v>
      </c>
      <c r="G120" s="97">
        <v>105</v>
      </c>
      <c r="H120" s="97">
        <v>120</v>
      </c>
      <c r="I120" s="96">
        <v>60</v>
      </c>
      <c r="J120" s="97">
        <f t="shared" si="13"/>
        <v>60</v>
      </c>
      <c r="K120" s="108">
        <v>12.84</v>
      </c>
      <c r="L120" s="109">
        <f t="shared" si="7"/>
        <v>770.4</v>
      </c>
      <c r="M120" s="112">
        <v>0</v>
      </c>
      <c r="N120" s="109">
        <f t="shared" si="8"/>
        <v>0</v>
      </c>
      <c r="O120" s="112">
        <v>0</v>
      </c>
      <c r="P120" s="109">
        <f t="shared" si="9"/>
        <v>0</v>
      </c>
      <c r="Q120" s="112">
        <v>60</v>
      </c>
      <c r="R120" s="109">
        <f t="shared" si="10"/>
        <v>770.4</v>
      </c>
      <c r="S120" s="112">
        <v>0</v>
      </c>
      <c r="T120" s="109">
        <f t="shared" si="11"/>
        <v>0</v>
      </c>
      <c r="U120" s="13">
        <f t="shared" si="12"/>
        <v>60</v>
      </c>
      <c r="V120" s="13">
        <f t="shared" si="12"/>
        <v>770.4</v>
      </c>
    </row>
    <row r="121" spans="1:22" ht="24" x14ac:dyDescent="0.55000000000000004">
      <c r="A121" s="19">
        <v>116</v>
      </c>
      <c r="B121" s="96" t="s">
        <v>889</v>
      </c>
      <c r="C121" s="96">
        <v>500</v>
      </c>
      <c r="D121" s="99" t="s">
        <v>1143</v>
      </c>
      <c r="E121" s="96">
        <v>166</v>
      </c>
      <c r="F121" s="97">
        <v>196</v>
      </c>
      <c r="G121" s="97">
        <v>160</v>
      </c>
      <c r="H121" s="97">
        <v>177</v>
      </c>
      <c r="I121" s="96">
        <v>7</v>
      </c>
      <c r="J121" s="97">
        <f t="shared" si="13"/>
        <v>170</v>
      </c>
      <c r="K121" s="108">
        <v>90</v>
      </c>
      <c r="L121" s="109">
        <f t="shared" si="7"/>
        <v>15300</v>
      </c>
      <c r="M121" s="112">
        <v>40</v>
      </c>
      <c r="N121" s="109">
        <f t="shared" si="8"/>
        <v>3600</v>
      </c>
      <c r="O121" s="112">
        <v>50</v>
      </c>
      <c r="P121" s="109">
        <f t="shared" si="9"/>
        <v>4500</v>
      </c>
      <c r="Q121" s="112">
        <v>40</v>
      </c>
      <c r="R121" s="109">
        <f t="shared" si="10"/>
        <v>3600</v>
      </c>
      <c r="S121" s="112">
        <v>40</v>
      </c>
      <c r="T121" s="109">
        <f t="shared" si="11"/>
        <v>3600</v>
      </c>
      <c r="U121" s="13">
        <f t="shared" si="12"/>
        <v>170</v>
      </c>
      <c r="V121" s="13">
        <f t="shared" si="12"/>
        <v>15300</v>
      </c>
    </row>
    <row r="122" spans="1:22" ht="24" x14ac:dyDescent="0.55000000000000004">
      <c r="A122" s="19">
        <v>117</v>
      </c>
      <c r="B122" s="96" t="s">
        <v>890</v>
      </c>
      <c r="C122" s="96">
        <v>1</v>
      </c>
      <c r="D122" s="99" t="s">
        <v>1141</v>
      </c>
      <c r="E122" s="96">
        <v>2800</v>
      </c>
      <c r="F122" s="97">
        <v>2770</v>
      </c>
      <c r="G122" s="97">
        <v>3000</v>
      </c>
      <c r="H122" s="97">
        <v>3320</v>
      </c>
      <c r="I122" s="96">
        <v>320</v>
      </c>
      <c r="J122" s="97">
        <f t="shared" si="13"/>
        <v>3000</v>
      </c>
      <c r="K122" s="108">
        <v>6.42</v>
      </c>
      <c r="L122" s="109">
        <f t="shared" si="7"/>
        <v>19260</v>
      </c>
      <c r="M122" s="112">
        <v>500</v>
      </c>
      <c r="N122" s="109">
        <f t="shared" si="8"/>
        <v>3210</v>
      </c>
      <c r="O122" s="112">
        <v>1000</v>
      </c>
      <c r="P122" s="109">
        <f t="shared" si="9"/>
        <v>6420</v>
      </c>
      <c r="Q122" s="112">
        <v>1000</v>
      </c>
      <c r="R122" s="109">
        <f t="shared" si="10"/>
        <v>6420</v>
      </c>
      <c r="S122" s="112">
        <v>500</v>
      </c>
      <c r="T122" s="109">
        <f t="shared" si="11"/>
        <v>3210</v>
      </c>
      <c r="U122" s="13">
        <f t="shared" si="12"/>
        <v>3000</v>
      </c>
      <c r="V122" s="13">
        <f t="shared" si="12"/>
        <v>19260</v>
      </c>
    </row>
    <row r="123" spans="1:22" ht="24" x14ac:dyDescent="0.55000000000000004">
      <c r="A123" s="19">
        <v>118</v>
      </c>
      <c r="B123" s="96" t="s">
        <v>891</v>
      </c>
      <c r="C123" s="96">
        <v>1</v>
      </c>
      <c r="D123" s="99" t="s">
        <v>1137</v>
      </c>
      <c r="E123" s="96">
        <v>50</v>
      </c>
      <c r="F123" s="97">
        <v>70</v>
      </c>
      <c r="G123" s="97">
        <v>25</v>
      </c>
      <c r="H123" s="97">
        <v>30</v>
      </c>
      <c r="I123" s="96">
        <v>10</v>
      </c>
      <c r="J123" s="97">
        <f t="shared" si="13"/>
        <v>20</v>
      </c>
      <c r="K123" s="108">
        <v>15</v>
      </c>
      <c r="L123" s="109">
        <f t="shared" si="7"/>
        <v>300</v>
      </c>
      <c r="M123" s="112">
        <v>0</v>
      </c>
      <c r="N123" s="109">
        <f t="shared" si="8"/>
        <v>0</v>
      </c>
      <c r="O123" s="112">
        <v>20</v>
      </c>
      <c r="P123" s="109">
        <f t="shared" si="9"/>
        <v>300</v>
      </c>
      <c r="Q123" s="112">
        <v>0</v>
      </c>
      <c r="R123" s="109">
        <f t="shared" si="10"/>
        <v>0</v>
      </c>
      <c r="S123" s="112">
        <v>0</v>
      </c>
      <c r="T123" s="109">
        <f t="shared" si="11"/>
        <v>0</v>
      </c>
      <c r="U123" s="13">
        <f t="shared" si="12"/>
        <v>20</v>
      </c>
      <c r="V123" s="13">
        <f t="shared" si="12"/>
        <v>300</v>
      </c>
    </row>
    <row r="124" spans="1:22" ht="24" x14ac:dyDescent="0.55000000000000004">
      <c r="A124" s="19">
        <v>119</v>
      </c>
      <c r="B124" s="96" t="s">
        <v>892</v>
      </c>
      <c r="C124" s="96">
        <v>100</v>
      </c>
      <c r="D124" s="99" t="s">
        <v>1139</v>
      </c>
      <c r="E124" s="96">
        <v>290</v>
      </c>
      <c r="F124" s="97">
        <v>505</v>
      </c>
      <c r="G124" s="97">
        <v>655</v>
      </c>
      <c r="H124" s="97">
        <v>720</v>
      </c>
      <c r="I124" s="96">
        <v>10</v>
      </c>
      <c r="J124" s="97">
        <f t="shared" si="13"/>
        <v>710</v>
      </c>
      <c r="K124" s="108">
        <v>30</v>
      </c>
      <c r="L124" s="109">
        <f t="shared" si="7"/>
        <v>21300</v>
      </c>
      <c r="M124" s="112">
        <v>200</v>
      </c>
      <c r="N124" s="109">
        <f t="shared" si="8"/>
        <v>6000</v>
      </c>
      <c r="O124" s="112">
        <v>200</v>
      </c>
      <c r="P124" s="109">
        <f t="shared" si="9"/>
        <v>6000</v>
      </c>
      <c r="Q124" s="112">
        <v>200</v>
      </c>
      <c r="R124" s="109">
        <f t="shared" si="10"/>
        <v>6000</v>
      </c>
      <c r="S124" s="112">
        <v>110</v>
      </c>
      <c r="T124" s="109">
        <f t="shared" si="11"/>
        <v>3300</v>
      </c>
      <c r="U124" s="13">
        <f t="shared" si="12"/>
        <v>710</v>
      </c>
      <c r="V124" s="13">
        <f t="shared" si="12"/>
        <v>21300</v>
      </c>
    </row>
    <row r="125" spans="1:22" ht="24" x14ac:dyDescent="0.55000000000000004">
      <c r="A125" s="19">
        <v>120</v>
      </c>
      <c r="B125" s="96" t="s">
        <v>893</v>
      </c>
      <c r="C125" s="96">
        <v>500</v>
      </c>
      <c r="D125" s="99" t="s">
        <v>1145</v>
      </c>
      <c r="E125" s="96">
        <v>12</v>
      </c>
      <c r="F125" s="97">
        <v>9</v>
      </c>
      <c r="G125" s="97">
        <v>9</v>
      </c>
      <c r="H125" s="97">
        <v>10</v>
      </c>
      <c r="I125" s="96">
        <v>3</v>
      </c>
      <c r="J125" s="97">
        <f t="shared" si="13"/>
        <v>7</v>
      </c>
      <c r="K125" s="108">
        <v>350</v>
      </c>
      <c r="L125" s="109">
        <f t="shared" si="7"/>
        <v>2450</v>
      </c>
      <c r="M125" s="112">
        <v>0</v>
      </c>
      <c r="N125" s="109">
        <f t="shared" si="8"/>
        <v>0</v>
      </c>
      <c r="O125" s="112">
        <v>4</v>
      </c>
      <c r="P125" s="109">
        <f t="shared" si="9"/>
        <v>1400</v>
      </c>
      <c r="Q125" s="112">
        <v>3</v>
      </c>
      <c r="R125" s="109">
        <f t="shared" si="10"/>
        <v>1050</v>
      </c>
      <c r="S125" s="112">
        <v>0</v>
      </c>
      <c r="T125" s="109">
        <f t="shared" si="11"/>
        <v>0</v>
      </c>
      <c r="U125" s="13">
        <f t="shared" si="12"/>
        <v>7</v>
      </c>
      <c r="V125" s="13">
        <f t="shared" si="12"/>
        <v>2450</v>
      </c>
    </row>
    <row r="126" spans="1:22" ht="24" x14ac:dyDescent="0.55000000000000004">
      <c r="A126" s="19">
        <v>121</v>
      </c>
      <c r="B126" s="96" t="s">
        <v>894</v>
      </c>
      <c r="C126" s="96">
        <v>1</v>
      </c>
      <c r="D126" s="99" t="s">
        <v>1138</v>
      </c>
      <c r="E126" s="96">
        <v>320</v>
      </c>
      <c r="F126" s="97">
        <v>440</v>
      </c>
      <c r="G126" s="97">
        <v>570</v>
      </c>
      <c r="H126" s="97">
        <v>625</v>
      </c>
      <c r="I126" s="96">
        <v>50</v>
      </c>
      <c r="J126" s="97">
        <f t="shared" si="13"/>
        <v>575</v>
      </c>
      <c r="K126" s="108">
        <v>125</v>
      </c>
      <c r="L126" s="109">
        <f t="shared" si="7"/>
        <v>71875</v>
      </c>
      <c r="M126" s="112">
        <v>150</v>
      </c>
      <c r="N126" s="109">
        <f t="shared" si="8"/>
        <v>18750</v>
      </c>
      <c r="O126" s="112">
        <v>150</v>
      </c>
      <c r="P126" s="109">
        <f t="shared" si="9"/>
        <v>18750</v>
      </c>
      <c r="Q126" s="112">
        <v>150</v>
      </c>
      <c r="R126" s="109">
        <f t="shared" si="10"/>
        <v>18750</v>
      </c>
      <c r="S126" s="112">
        <v>125</v>
      </c>
      <c r="T126" s="109">
        <f t="shared" si="11"/>
        <v>15625</v>
      </c>
      <c r="U126" s="13">
        <f t="shared" si="12"/>
        <v>575</v>
      </c>
      <c r="V126" s="13">
        <f t="shared" si="12"/>
        <v>71875</v>
      </c>
    </row>
    <row r="127" spans="1:22" ht="24" x14ac:dyDescent="0.55000000000000004">
      <c r="A127" s="19">
        <v>122</v>
      </c>
      <c r="B127" s="96" t="s">
        <v>895</v>
      </c>
      <c r="C127" s="96">
        <v>1</v>
      </c>
      <c r="D127" s="99" t="s">
        <v>1138</v>
      </c>
      <c r="E127" s="96">
        <v>680</v>
      </c>
      <c r="F127" s="97">
        <v>960</v>
      </c>
      <c r="G127" s="97">
        <v>1200</v>
      </c>
      <c r="H127" s="97">
        <v>1300</v>
      </c>
      <c r="I127" s="96">
        <v>200</v>
      </c>
      <c r="J127" s="97">
        <f t="shared" si="13"/>
        <v>1100</v>
      </c>
      <c r="K127" s="108">
        <v>32</v>
      </c>
      <c r="L127" s="109">
        <f t="shared" si="7"/>
        <v>35200</v>
      </c>
      <c r="M127" s="112">
        <v>200</v>
      </c>
      <c r="N127" s="109">
        <f t="shared" si="8"/>
        <v>6400</v>
      </c>
      <c r="O127" s="112">
        <v>300</v>
      </c>
      <c r="P127" s="109">
        <f t="shared" si="9"/>
        <v>9600</v>
      </c>
      <c r="Q127" s="112">
        <v>300</v>
      </c>
      <c r="R127" s="109">
        <f t="shared" si="10"/>
        <v>9600</v>
      </c>
      <c r="S127" s="112">
        <v>300</v>
      </c>
      <c r="T127" s="109">
        <f t="shared" si="11"/>
        <v>9600</v>
      </c>
      <c r="U127" s="13">
        <f t="shared" si="12"/>
        <v>1100</v>
      </c>
      <c r="V127" s="13">
        <f t="shared" si="12"/>
        <v>35200</v>
      </c>
    </row>
    <row r="128" spans="1:22" ht="24" x14ac:dyDescent="0.55000000000000004">
      <c r="A128" s="19">
        <v>123</v>
      </c>
      <c r="B128" s="96" t="s">
        <v>896</v>
      </c>
      <c r="C128" s="96">
        <v>30</v>
      </c>
      <c r="D128" s="99" t="s">
        <v>1139</v>
      </c>
      <c r="E128" s="96">
        <v>44</v>
      </c>
      <c r="F128" s="97">
        <v>41</v>
      </c>
      <c r="G128" s="97">
        <v>86</v>
      </c>
      <c r="H128" s="97">
        <v>128</v>
      </c>
      <c r="I128" s="96">
        <v>15</v>
      </c>
      <c r="J128" s="97">
        <f t="shared" si="13"/>
        <v>113</v>
      </c>
      <c r="K128" s="108">
        <v>147</v>
      </c>
      <c r="L128" s="109">
        <f t="shared" si="7"/>
        <v>16611</v>
      </c>
      <c r="M128" s="112">
        <v>23</v>
      </c>
      <c r="N128" s="109">
        <f t="shared" si="8"/>
        <v>3381</v>
      </c>
      <c r="O128" s="112">
        <v>30</v>
      </c>
      <c r="P128" s="109">
        <f t="shared" si="9"/>
        <v>4410</v>
      </c>
      <c r="Q128" s="112">
        <v>30</v>
      </c>
      <c r="R128" s="109">
        <f t="shared" si="10"/>
        <v>4410</v>
      </c>
      <c r="S128" s="112">
        <v>30</v>
      </c>
      <c r="T128" s="109">
        <f t="shared" si="11"/>
        <v>4410</v>
      </c>
      <c r="U128" s="13">
        <f t="shared" si="12"/>
        <v>113</v>
      </c>
      <c r="V128" s="13">
        <f t="shared" si="12"/>
        <v>16611</v>
      </c>
    </row>
    <row r="129" spans="1:22" ht="24" x14ac:dyDescent="0.55000000000000004">
      <c r="A129" s="19">
        <v>124</v>
      </c>
      <c r="B129" s="96" t="s">
        <v>897</v>
      </c>
      <c r="C129" s="96">
        <v>30</v>
      </c>
      <c r="D129" s="99" t="s">
        <v>1139</v>
      </c>
      <c r="E129" s="96">
        <v>32</v>
      </c>
      <c r="F129" s="97">
        <v>20</v>
      </c>
      <c r="G129" s="97">
        <v>8</v>
      </c>
      <c r="H129" s="97">
        <v>10</v>
      </c>
      <c r="I129" s="96">
        <v>0</v>
      </c>
      <c r="J129" s="97">
        <f t="shared" si="13"/>
        <v>10</v>
      </c>
      <c r="K129" s="108">
        <v>36</v>
      </c>
      <c r="L129" s="109">
        <f t="shared" si="7"/>
        <v>360</v>
      </c>
      <c r="M129" s="112">
        <v>5</v>
      </c>
      <c r="N129" s="109">
        <f t="shared" si="8"/>
        <v>180</v>
      </c>
      <c r="O129" s="112">
        <v>0</v>
      </c>
      <c r="P129" s="109">
        <f t="shared" si="9"/>
        <v>0</v>
      </c>
      <c r="Q129" s="112">
        <v>5</v>
      </c>
      <c r="R129" s="109">
        <f t="shared" si="10"/>
        <v>180</v>
      </c>
      <c r="S129" s="112">
        <v>0</v>
      </c>
      <c r="T129" s="109">
        <f t="shared" si="11"/>
        <v>0</v>
      </c>
      <c r="U129" s="13">
        <f t="shared" si="12"/>
        <v>10</v>
      </c>
      <c r="V129" s="13">
        <f t="shared" si="12"/>
        <v>360</v>
      </c>
    </row>
    <row r="130" spans="1:22" ht="24" x14ac:dyDescent="0.55000000000000004">
      <c r="A130" s="19">
        <v>125</v>
      </c>
      <c r="B130" s="96" t="s">
        <v>898</v>
      </c>
      <c r="C130" s="96">
        <v>30</v>
      </c>
      <c r="D130" s="99" t="s">
        <v>1139</v>
      </c>
      <c r="E130" s="96">
        <v>502</v>
      </c>
      <c r="F130" s="97">
        <v>559</v>
      </c>
      <c r="G130" s="97">
        <v>586</v>
      </c>
      <c r="H130" s="97">
        <v>645</v>
      </c>
      <c r="I130" s="96">
        <v>0</v>
      </c>
      <c r="J130" s="97">
        <f t="shared" si="13"/>
        <v>645</v>
      </c>
      <c r="K130" s="108">
        <v>180</v>
      </c>
      <c r="L130" s="109">
        <f t="shared" si="7"/>
        <v>116100</v>
      </c>
      <c r="M130" s="112">
        <v>165</v>
      </c>
      <c r="N130" s="109">
        <f t="shared" si="8"/>
        <v>29700</v>
      </c>
      <c r="O130" s="112">
        <v>150</v>
      </c>
      <c r="P130" s="109">
        <f t="shared" si="9"/>
        <v>27000</v>
      </c>
      <c r="Q130" s="112">
        <v>200</v>
      </c>
      <c r="R130" s="109">
        <f t="shared" si="10"/>
        <v>36000</v>
      </c>
      <c r="S130" s="112">
        <v>130</v>
      </c>
      <c r="T130" s="109">
        <f t="shared" si="11"/>
        <v>23400</v>
      </c>
      <c r="U130" s="13">
        <f t="shared" si="12"/>
        <v>645</v>
      </c>
      <c r="V130" s="13">
        <f t="shared" si="12"/>
        <v>116100</v>
      </c>
    </row>
    <row r="131" spans="1:22" ht="24" x14ac:dyDescent="0.55000000000000004">
      <c r="A131" s="19">
        <v>126</v>
      </c>
      <c r="B131" s="96" t="s">
        <v>899</v>
      </c>
      <c r="C131" s="96">
        <v>1000</v>
      </c>
      <c r="D131" s="99" t="s">
        <v>1139</v>
      </c>
      <c r="E131" s="96">
        <v>302</v>
      </c>
      <c r="F131" s="97">
        <v>291</v>
      </c>
      <c r="G131" s="97">
        <v>338</v>
      </c>
      <c r="H131" s="97">
        <v>372</v>
      </c>
      <c r="I131" s="96">
        <v>25</v>
      </c>
      <c r="J131" s="97">
        <f t="shared" si="13"/>
        <v>347</v>
      </c>
      <c r="K131" s="108">
        <v>500</v>
      </c>
      <c r="L131" s="109">
        <f t="shared" si="7"/>
        <v>173500</v>
      </c>
      <c r="M131" s="112">
        <v>80</v>
      </c>
      <c r="N131" s="109">
        <f t="shared" si="8"/>
        <v>40000</v>
      </c>
      <c r="O131" s="112">
        <v>100</v>
      </c>
      <c r="P131" s="109">
        <f t="shared" si="9"/>
        <v>50000</v>
      </c>
      <c r="Q131" s="112">
        <v>100</v>
      </c>
      <c r="R131" s="109">
        <f t="shared" si="10"/>
        <v>50000</v>
      </c>
      <c r="S131" s="112">
        <v>67</v>
      </c>
      <c r="T131" s="109">
        <f t="shared" si="11"/>
        <v>33500</v>
      </c>
      <c r="U131" s="13">
        <f t="shared" si="12"/>
        <v>347</v>
      </c>
      <c r="V131" s="13">
        <f t="shared" si="12"/>
        <v>173500</v>
      </c>
    </row>
    <row r="132" spans="1:22" ht="24" x14ac:dyDescent="0.55000000000000004">
      <c r="A132" s="19">
        <v>127</v>
      </c>
      <c r="B132" s="96" t="s">
        <v>900</v>
      </c>
      <c r="C132" s="96">
        <v>1000</v>
      </c>
      <c r="D132" s="99" t="s">
        <v>1139</v>
      </c>
      <c r="E132" s="96">
        <v>704</v>
      </c>
      <c r="F132" s="97">
        <v>699</v>
      </c>
      <c r="G132" s="97">
        <v>860</v>
      </c>
      <c r="H132" s="97">
        <f>G132*1.1</f>
        <v>946.00000000000011</v>
      </c>
      <c r="I132" s="96">
        <v>70</v>
      </c>
      <c r="J132" s="97">
        <f t="shared" si="13"/>
        <v>876.00000000000011</v>
      </c>
      <c r="K132" s="108">
        <v>300</v>
      </c>
      <c r="L132" s="109">
        <f t="shared" si="7"/>
        <v>262800.00000000006</v>
      </c>
      <c r="M132" s="112">
        <v>200</v>
      </c>
      <c r="N132" s="109">
        <f t="shared" si="8"/>
        <v>60000</v>
      </c>
      <c r="O132" s="112">
        <v>216</v>
      </c>
      <c r="P132" s="109">
        <f t="shared" si="9"/>
        <v>64800</v>
      </c>
      <c r="Q132" s="112">
        <v>240</v>
      </c>
      <c r="R132" s="109">
        <f t="shared" si="10"/>
        <v>72000</v>
      </c>
      <c r="S132" s="112">
        <v>220</v>
      </c>
      <c r="T132" s="109">
        <f t="shared" si="11"/>
        <v>66000</v>
      </c>
      <c r="U132" s="13">
        <f t="shared" si="12"/>
        <v>876</v>
      </c>
      <c r="V132" s="13">
        <f t="shared" si="12"/>
        <v>262800</v>
      </c>
    </row>
    <row r="133" spans="1:22" ht="24" x14ac:dyDescent="0.55000000000000004">
      <c r="A133" s="19">
        <v>128</v>
      </c>
      <c r="B133" s="96" t="s">
        <v>901</v>
      </c>
      <c r="C133" s="96">
        <v>1</v>
      </c>
      <c r="D133" s="99" t="s">
        <v>1140</v>
      </c>
      <c r="E133" s="96">
        <v>890</v>
      </c>
      <c r="F133" s="97">
        <v>445</v>
      </c>
      <c r="G133" s="97">
        <v>485</v>
      </c>
      <c r="H133" s="97">
        <v>535</v>
      </c>
      <c r="I133" s="96">
        <v>35</v>
      </c>
      <c r="J133" s="97">
        <f t="shared" si="13"/>
        <v>500</v>
      </c>
      <c r="K133" s="108">
        <v>14</v>
      </c>
      <c r="L133" s="109">
        <f t="shared" si="7"/>
        <v>7000</v>
      </c>
      <c r="M133" s="112">
        <v>100</v>
      </c>
      <c r="N133" s="109">
        <f t="shared" si="8"/>
        <v>1400</v>
      </c>
      <c r="O133" s="112">
        <v>150</v>
      </c>
      <c r="P133" s="109">
        <f t="shared" si="9"/>
        <v>2100</v>
      </c>
      <c r="Q133" s="112">
        <v>150</v>
      </c>
      <c r="R133" s="109">
        <f t="shared" si="10"/>
        <v>2100</v>
      </c>
      <c r="S133" s="112">
        <v>100</v>
      </c>
      <c r="T133" s="109">
        <f t="shared" si="11"/>
        <v>1400</v>
      </c>
      <c r="U133" s="13">
        <f t="shared" si="12"/>
        <v>500</v>
      </c>
      <c r="V133" s="13">
        <f t="shared" si="12"/>
        <v>7000</v>
      </c>
    </row>
    <row r="134" spans="1:22" ht="24" x14ac:dyDescent="0.55000000000000004">
      <c r="A134" s="19">
        <v>129</v>
      </c>
      <c r="B134" s="96" t="s">
        <v>902</v>
      </c>
      <c r="C134" s="96">
        <v>500</v>
      </c>
      <c r="D134" s="99" t="s">
        <v>1139</v>
      </c>
      <c r="E134" s="96">
        <v>14</v>
      </c>
      <c r="F134" s="97">
        <v>10</v>
      </c>
      <c r="G134" s="97">
        <v>17</v>
      </c>
      <c r="H134" s="97">
        <v>18</v>
      </c>
      <c r="I134" s="96">
        <v>3</v>
      </c>
      <c r="J134" s="97">
        <f t="shared" si="13"/>
        <v>15</v>
      </c>
      <c r="K134" s="108">
        <v>770</v>
      </c>
      <c r="L134" s="109">
        <f t="shared" si="7"/>
        <v>11550</v>
      </c>
      <c r="M134" s="112">
        <v>2</v>
      </c>
      <c r="N134" s="109">
        <f t="shared" si="8"/>
        <v>1540</v>
      </c>
      <c r="O134" s="112">
        <v>4</v>
      </c>
      <c r="P134" s="109">
        <f t="shared" si="9"/>
        <v>3080</v>
      </c>
      <c r="Q134" s="112">
        <v>5</v>
      </c>
      <c r="R134" s="109">
        <f t="shared" si="10"/>
        <v>3850</v>
      </c>
      <c r="S134" s="112">
        <v>4</v>
      </c>
      <c r="T134" s="109">
        <f t="shared" si="11"/>
        <v>3080</v>
      </c>
      <c r="U134" s="13">
        <f t="shared" si="12"/>
        <v>15</v>
      </c>
      <c r="V134" s="13">
        <f t="shared" si="12"/>
        <v>11550</v>
      </c>
    </row>
    <row r="135" spans="1:22" ht="24" x14ac:dyDescent="0.55000000000000004">
      <c r="A135" s="19">
        <v>130</v>
      </c>
      <c r="B135" s="96" t="s">
        <v>903</v>
      </c>
      <c r="C135" s="96">
        <v>1</v>
      </c>
      <c r="D135" s="99" t="s">
        <v>1151</v>
      </c>
      <c r="E135" s="96">
        <v>340</v>
      </c>
      <c r="F135" s="97">
        <v>405</v>
      </c>
      <c r="G135" s="97">
        <v>450</v>
      </c>
      <c r="H135" s="97">
        <v>497</v>
      </c>
      <c r="I135" s="96">
        <v>117</v>
      </c>
      <c r="J135" s="97">
        <f t="shared" si="13"/>
        <v>380</v>
      </c>
      <c r="K135" s="108">
        <v>65</v>
      </c>
      <c r="L135" s="109">
        <f t="shared" ref="L135:L198" si="14">J135*K135</f>
        <v>24700</v>
      </c>
      <c r="M135" s="112">
        <v>50</v>
      </c>
      <c r="N135" s="109">
        <f t="shared" ref="N135:N198" si="15">M135*K135</f>
        <v>3250</v>
      </c>
      <c r="O135" s="112">
        <v>130</v>
      </c>
      <c r="P135" s="109">
        <f t="shared" ref="P135:P198" si="16">O135*K135</f>
        <v>8450</v>
      </c>
      <c r="Q135" s="112">
        <v>120</v>
      </c>
      <c r="R135" s="109">
        <f t="shared" ref="R135:R198" si="17">Q135*K135</f>
        <v>7800</v>
      </c>
      <c r="S135" s="112">
        <v>80</v>
      </c>
      <c r="T135" s="109">
        <f t="shared" ref="T135:T198" si="18">S135*K135</f>
        <v>5200</v>
      </c>
      <c r="U135" s="13">
        <f t="shared" ref="U135:V198" si="19">M135+O135+Q135+S135</f>
        <v>380</v>
      </c>
      <c r="V135" s="13">
        <f t="shared" si="19"/>
        <v>24700</v>
      </c>
    </row>
    <row r="136" spans="1:22" ht="24" x14ac:dyDescent="0.55000000000000004">
      <c r="A136" s="19">
        <v>131</v>
      </c>
      <c r="B136" s="96" t="s">
        <v>904</v>
      </c>
      <c r="C136" s="96">
        <v>1000</v>
      </c>
      <c r="D136" s="99" t="s">
        <v>1139</v>
      </c>
      <c r="E136" s="96"/>
      <c r="F136" s="97">
        <v>183</v>
      </c>
      <c r="G136" s="97">
        <v>187</v>
      </c>
      <c r="H136" s="97">
        <v>206</v>
      </c>
      <c r="I136" s="96">
        <v>21</v>
      </c>
      <c r="J136" s="97">
        <f t="shared" ref="J136:J199" si="20">H136-I136</f>
        <v>185</v>
      </c>
      <c r="K136" s="108">
        <v>135</v>
      </c>
      <c r="L136" s="109">
        <f t="shared" si="14"/>
        <v>24975</v>
      </c>
      <c r="M136" s="112">
        <v>30</v>
      </c>
      <c r="N136" s="109">
        <f t="shared" si="15"/>
        <v>4050</v>
      </c>
      <c r="O136" s="112">
        <v>50</v>
      </c>
      <c r="P136" s="109">
        <f t="shared" si="16"/>
        <v>6750</v>
      </c>
      <c r="Q136" s="112">
        <v>55</v>
      </c>
      <c r="R136" s="109">
        <f t="shared" si="17"/>
        <v>7425</v>
      </c>
      <c r="S136" s="112">
        <v>50</v>
      </c>
      <c r="T136" s="109">
        <f t="shared" si="18"/>
        <v>6750</v>
      </c>
      <c r="U136" s="13">
        <f t="shared" si="19"/>
        <v>185</v>
      </c>
      <c r="V136" s="13">
        <f t="shared" si="19"/>
        <v>24975</v>
      </c>
    </row>
    <row r="137" spans="1:22" ht="24" x14ac:dyDescent="0.55000000000000004">
      <c r="A137" s="19">
        <v>132</v>
      </c>
      <c r="B137" s="96" t="s">
        <v>905</v>
      </c>
      <c r="C137" s="96">
        <v>1</v>
      </c>
      <c r="D137" s="99" t="s">
        <v>1140</v>
      </c>
      <c r="E137" s="96">
        <v>3288</v>
      </c>
      <c r="F137" s="97">
        <v>1950</v>
      </c>
      <c r="G137" s="97">
        <v>3000</v>
      </c>
      <c r="H137" s="97">
        <v>3500</v>
      </c>
      <c r="I137" s="96">
        <v>0</v>
      </c>
      <c r="J137" s="97">
        <f t="shared" si="20"/>
        <v>3500</v>
      </c>
      <c r="K137" s="108">
        <v>23</v>
      </c>
      <c r="L137" s="109">
        <f t="shared" si="14"/>
        <v>80500</v>
      </c>
      <c r="M137" s="112">
        <v>1000</v>
      </c>
      <c r="N137" s="109">
        <f t="shared" si="15"/>
        <v>23000</v>
      </c>
      <c r="O137" s="112">
        <v>1000</v>
      </c>
      <c r="P137" s="109">
        <f t="shared" si="16"/>
        <v>23000</v>
      </c>
      <c r="Q137" s="112">
        <v>1000</v>
      </c>
      <c r="R137" s="109">
        <f t="shared" si="17"/>
        <v>23000</v>
      </c>
      <c r="S137" s="112">
        <v>500</v>
      </c>
      <c r="T137" s="109">
        <f t="shared" si="18"/>
        <v>11500</v>
      </c>
      <c r="U137" s="13">
        <f t="shared" si="19"/>
        <v>3500</v>
      </c>
      <c r="V137" s="13">
        <f t="shared" si="19"/>
        <v>80500</v>
      </c>
    </row>
    <row r="138" spans="1:22" ht="24" x14ac:dyDescent="0.55000000000000004">
      <c r="A138" s="19">
        <v>133</v>
      </c>
      <c r="B138" s="96" t="s">
        <v>906</v>
      </c>
      <c r="C138" s="96">
        <v>30</v>
      </c>
      <c r="D138" s="99" t="s">
        <v>1139</v>
      </c>
      <c r="E138" s="96">
        <v>185</v>
      </c>
      <c r="F138" s="97">
        <v>206</v>
      </c>
      <c r="G138" s="97">
        <v>285</v>
      </c>
      <c r="H138" s="97">
        <v>315</v>
      </c>
      <c r="I138" s="96">
        <v>0</v>
      </c>
      <c r="J138" s="97">
        <f t="shared" si="20"/>
        <v>315</v>
      </c>
      <c r="K138" s="108">
        <v>168</v>
      </c>
      <c r="L138" s="109">
        <f t="shared" si="14"/>
        <v>52920</v>
      </c>
      <c r="M138" s="112">
        <v>80</v>
      </c>
      <c r="N138" s="109">
        <f t="shared" si="15"/>
        <v>13440</v>
      </c>
      <c r="O138" s="112">
        <v>80</v>
      </c>
      <c r="P138" s="109">
        <f t="shared" si="16"/>
        <v>13440</v>
      </c>
      <c r="Q138" s="112">
        <v>80</v>
      </c>
      <c r="R138" s="109">
        <f t="shared" si="17"/>
        <v>13440</v>
      </c>
      <c r="S138" s="112">
        <v>75</v>
      </c>
      <c r="T138" s="109">
        <f t="shared" si="18"/>
        <v>12600</v>
      </c>
      <c r="U138" s="13">
        <f t="shared" si="19"/>
        <v>315</v>
      </c>
      <c r="V138" s="13">
        <f t="shared" si="19"/>
        <v>52920</v>
      </c>
    </row>
    <row r="139" spans="1:22" ht="24" x14ac:dyDescent="0.55000000000000004">
      <c r="A139" s="19">
        <v>134</v>
      </c>
      <c r="B139" s="96" t="s">
        <v>907</v>
      </c>
      <c r="C139" s="96">
        <v>50</v>
      </c>
      <c r="D139" s="99" t="s">
        <v>1139</v>
      </c>
      <c r="E139" s="96">
        <v>23</v>
      </c>
      <c r="F139" s="97">
        <v>34</v>
      </c>
      <c r="G139" s="97">
        <v>27</v>
      </c>
      <c r="H139" s="97">
        <v>30</v>
      </c>
      <c r="I139" s="96">
        <v>3</v>
      </c>
      <c r="J139" s="97">
        <f t="shared" si="20"/>
        <v>27</v>
      </c>
      <c r="K139" s="108">
        <v>190</v>
      </c>
      <c r="L139" s="109">
        <f t="shared" si="14"/>
        <v>5130</v>
      </c>
      <c r="M139" s="112">
        <v>7</v>
      </c>
      <c r="N139" s="109">
        <f t="shared" si="15"/>
        <v>1330</v>
      </c>
      <c r="O139" s="112">
        <v>7</v>
      </c>
      <c r="P139" s="109">
        <f t="shared" si="16"/>
        <v>1330</v>
      </c>
      <c r="Q139" s="112">
        <v>7</v>
      </c>
      <c r="R139" s="109">
        <f t="shared" si="17"/>
        <v>1330</v>
      </c>
      <c r="S139" s="112">
        <v>6</v>
      </c>
      <c r="T139" s="109">
        <f t="shared" si="18"/>
        <v>1140</v>
      </c>
      <c r="U139" s="13">
        <f t="shared" si="19"/>
        <v>27</v>
      </c>
      <c r="V139" s="13">
        <f t="shared" si="19"/>
        <v>5130</v>
      </c>
    </row>
    <row r="140" spans="1:22" ht="24" x14ac:dyDescent="0.55000000000000004">
      <c r="A140" s="19">
        <v>135</v>
      </c>
      <c r="B140" s="96" t="s">
        <v>908</v>
      </c>
      <c r="C140" s="96">
        <v>500</v>
      </c>
      <c r="D140" s="99" t="s">
        <v>1139</v>
      </c>
      <c r="E140" s="96">
        <v>36</v>
      </c>
      <c r="F140" s="97">
        <v>27</v>
      </c>
      <c r="G140" s="97">
        <v>44</v>
      </c>
      <c r="H140" s="97">
        <v>50</v>
      </c>
      <c r="I140" s="96">
        <v>5</v>
      </c>
      <c r="J140" s="97">
        <f t="shared" si="20"/>
        <v>45</v>
      </c>
      <c r="K140" s="108">
        <v>350</v>
      </c>
      <c r="L140" s="109">
        <f t="shared" si="14"/>
        <v>15750</v>
      </c>
      <c r="M140" s="112">
        <v>10</v>
      </c>
      <c r="N140" s="109">
        <f t="shared" si="15"/>
        <v>3500</v>
      </c>
      <c r="O140" s="112">
        <v>10</v>
      </c>
      <c r="P140" s="109">
        <f t="shared" si="16"/>
        <v>3500</v>
      </c>
      <c r="Q140" s="112">
        <v>15</v>
      </c>
      <c r="R140" s="109">
        <f t="shared" si="17"/>
        <v>5250</v>
      </c>
      <c r="S140" s="112">
        <v>10</v>
      </c>
      <c r="T140" s="109">
        <f t="shared" si="18"/>
        <v>3500</v>
      </c>
      <c r="U140" s="13">
        <f t="shared" si="19"/>
        <v>45</v>
      </c>
      <c r="V140" s="13">
        <f t="shared" si="19"/>
        <v>15750</v>
      </c>
    </row>
    <row r="141" spans="1:22" ht="24" x14ac:dyDescent="0.55000000000000004">
      <c r="A141" s="19">
        <v>136</v>
      </c>
      <c r="B141" s="96" t="s">
        <v>909</v>
      </c>
      <c r="C141" s="96">
        <v>1</v>
      </c>
      <c r="D141" s="99" t="s">
        <v>1137</v>
      </c>
      <c r="E141" s="96">
        <v>200</v>
      </c>
      <c r="F141" s="97">
        <v>240</v>
      </c>
      <c r="G141" s="97">
        <v>270</v>
      </c>
      <c r="H141" s="97">
        <v>300</v>
      </c>
      <c r="I141" s="96">
        <v>120</v>
      </c>
      <c r="J141" s="97">
        <f t="shared" si="20"/>
        <v>180</v>
      </c>
      <c r="K141" s="108">
        <v>44</v>
      </c>
      <c r="L141" s="109">
        <f t="shared" si="14"/>
        <v>7920</v>
      </c>
      <c r="M141" s="112">
        <v>0</v>
      </c>
      <c r="N141" s="109">
        <f t="shared" si="15"/>
        <v>0</v>
      </c>
      <c r="O141" s="112">
        <v>60</v>
      </c>
      <c r="P141" s="109">
        <f t="shared" si="16"/>
        <v>2640</v>
      </c>
      <c r="Q141" s="112">
        <v>60</v>
      </c>
      <c r="R141" s="109">
        <f t="shared" si="17"/>
        <v>2640</v>
      </c>
      <c r="S141" s="112">
        <v>60</v>
      </c>
      <c r="T141" s="109">
        <f t="shared" si="18"/>
        <v>2640</v>
      </c>
      <c r="U141" s="13">
        <f t="shared" si="19"/>
        <v>180</v>
      </c>
      <c r="V141" s="13">
        <f t="shared" si="19"/>
        <v>7920</v>
      </c>
    </row>
    <row r="142" spans="1:22" ht="24" x14ac:dyDescent="0.55000000000000004">
      <c r="A142" s="19">
        <v>137</v>
      </c>
      <c r="B142" s="96" t="s">
        <v>910</v>
      </c>
      <c r="C142" s="96">
        <v>1000</v>
      </c>
      <c r="D142" s="99" t="s">
        <v>1139</v>
      </c>
      <c r="E142" s="96">
        <v>129</v>
      </c>
      <c r="F142" s="97">
        <v>90</v>
      </c>
      <c r="G142" s="97">
        <v>100</v>
      </c>
      <c r="H142" s="97">
        <v>112</v>
      </c>
      <c r="I142" s="96">
        <v>12</v>
      </c>
      <c r="J142" s="97">
        <f t="shared" si="20"/>
        <v>100</v>
      </c>
      <c r="K142" s="108">
        <v>430</v>
      </c>
      <c r="L142" s="109">
        <f t="shared" si="14"/>
        <v>43000</v>
      </c>
      <c r="M142" s="112">
        <v>15</v>
      </c>
      <c r="N142" s="109">
        <f t="shared" si="15"/>
        <v>6450</v>
      </c>
      <c r="O142" s="112">
        <v>30</v>
      </c>
      <c r="P142" s="109">
        <f t="shared" si="16"/>
        <v>12900</v>
      </c>
      <c r="Q142" s="112">
        <v>30</v>
      </c>
      <c r="R142" s="109">
        <f t="shared" si="17"/>
        <v>12900</v>
      </c>
      <c r="S142" s="112">
        <v>25</v>
      </c>
      <c r="T142" s="109">
        <f t="shared" si="18"/>
        <v>10750</v>
      </c>
      <c r="U142" s="13">
        <f t="shared" si="19"/>
        <v>100</v>
      </c>
      <c r="V142" s="13">
        <f t="shared" si="19"/>
        <v>43000</v>
      </c>
    </row>
    <row r="143" spans="1:22" ht="24" x14ac:dyDescent="0.55000000000000004">
      <c r="A143" s="19">
        <v>138</v>
      </c>
      <c r="B143" s="96" t="s">
        <v>911</v>
      </c>
      <c r="C143" s="96">
        <v>500</v>
      </c>
      <c r="D143" s="99" t="s">
        <v>1139</v>
      </c>
      <c r="E143" s="96">
        <v>118</v>
      </c>
      <c r="F143" s="97">
        <v>104</v>
      </c>
      <c r="G143" s="97">
        <v>105</v>
      </c>
      <c r="H143" s="97">
        <v>113</v>
      </c>
      <c r="I143" s="96">
        <v>3</v>
      </c>
      <c r="J143" s="97">
        <f t="shared" si="20"/>
        <v>110</v>
      </c>
      <c r="K143" s="108">
        <v>140.07</v>
      </c>
      <c r="L143" s="109">
        <f t="shared" si="14"/>
        <v>15407.699999999999</v>
      </c>
      <c r="M143" s="112">
        <v>30</v>
      </c>
      <c r="N143" s="109">
        <f t="shared" si="15"/>
        <v>4202.0999999999995</v>
      </c>
      <c r="O143" s="112">
        <v>30</v>
      </c>
      <c r="P143" s="109">
        <f t="shared" si="16"/>
        <v>4202.0999999999995</v>
      </c>
      <c r="Q143" s="112">
        <v>30</v>
      </c>
      <c r="R143" s="109">
        <f t="shared" si="17"/>
        <v>4202.0999999999995</v>
      </c>
      <c r="S143" s="112">
        <v>20</v>
      </c>
      <c r="T143" s="109">
        <f t="shared" si="18"/>
        <v>2801.3999999999996</v>
      </c>
      <c r="U143" s="13">
        <f t="shared" si="19"/>
        <v>110</v>
      </c>
      <c r="V143" s="13">
        <f t="shared" si="19"/>
        <v>15407.699999999999</v>
      </c>
    </row>
    <row r="144" spans="1:22" ht="24" x14ac:dyDescent="0.55000000000000004">
      <c r="A144" s="19">
        <v>139</v>
      </c>
      <c r="B144" s="96" t="s">
        <v>912</v>
      </c>
      <c r="C144" s="96">
        <v>1</v>
      </c>
      <c r="D144" s="99" t="s">
        <v>1137</v>
      </c>
      <c r="E144" s="96">
        <v>2100</v>
      </c>
      <c r="F144" s="97">
        <v>2600</v>
      </c>
      <c r="G144" s="97">
        <v>2345</v>
      </c>
      <c r="H144" s="97">
        <v>2580</v>
      </c>
      <c r="I144" s="96">
        <v>350</v>
      </c>
      <c r="J144" s="97">
        <f t="shared" si="20"/>
        <v>2230</v>
      </c>
      <c r="K144" s="108">
        <v>4.82</v>
      </c>
      <c r="L144" s="109">
        <f t="shared" si="14"/>
        <v>10748.6</v>
      </c>
      <c r="M144" s="112">
        <v>400</v>
      </c>
      <c r="N144" s="109">
        <f t="shared" si="15"/>
        <v>1928</v>
      </c>
      <c r="O144" s="112">
        <v>700</v>
      </c>
      <c r="P144" s="109">
        <f t="shared" si="16"/>
        <v>3374</v>
      </c>
      <c r="Q144" s="112">
        <v>600</v>
      </c>
      <c r="R144" s="109">
        <f t="shared" si="17"/>
        <v>2892</v>
      </c>
      <c r="S144" s="112">
        <v>530</v>
      </c>
      <c r="T144" s="109">
        <f t="shared" si="18"/>
        <v>2554.6000000000004</v>
      </c>
      <c r="U144" s="13">
        <f t="shared" si="19"/>
        <v>2230</v>
      </c>
      <c r="V144" s="13">
        <f t="shared" si="19"/>
        <v>10748.6</v>
      </c>
    </row>
    <row r="145" spans="1:22" ht="24" x14ac:dyDescent="0.55000000000000004">
      <c r="A145" s="19">
        <v>140</v>
      </c>
      <c r="B145" s="96" t="s">
        <v>913</v>
      </c>
      <c r="C145" s="96">
        <v>100</v>
      </c>
      <c r="D145" s="99" t="s">
        <v>1143</v>
      </c>
      <c r="E145" s="96">
        <v>771</v>
      </c>
      <c r="F145" s="97">
        <v>718</v>
      </c>
      <c r="G145" s="97">
        <v>680</v>
      </c>
      <c r="H145" s="97">
        <v>750</v>
      </c>
      <c r="I145" s="96">
        <v>92</v>
      </c>
      <c r="J145" s="97">
        <f t="shared" si="20"/>
        <v>658</v>
      </c>
      <c r="K145" s="108">
        <v>100</v>
      </c>
      <c r="L145" s="109">
        <f t="shared" si="14"/>
        <v>65800</v>
      </c>
      <c r="M145" s="112">
        <v>58</v>
      </c>
      <c r="N145" s="109">
        <f t="shared" si="15"/>
        <v>5800</v>
      </c>
      <c r="O145" s="112">
        <v>200</v>
      </c>
      <c r="P145" s="109">
        <f t="shared" si="16"/>
        <v>20000</v>
      </c>
      <c r="Q145" s="112">
        <v>200</v>
      </c>
      <c r="R145" s="109">
        <f t="shared" si="17"/>
        <v>20000</v>
      </c>
      <c r="S145" s="112">
        <v>200</v>
      </c>
      <c r="T145" s="109">
        <f t="shared" si="18"/>
        <v>20000</v>
      </c>
      <c r="U145" s="13">
        <f t="shared" si="19"/>
        <v>658</v>
      </c>
      <c r="V145" s="13">
        <f t="shared" si="19"/>
        <v>65800</v>
      </c>
    </row>
    <row r="146" spans="1:22" ht="24" x14ac:dyDescent="0.55000000000000004">
      <c r="A146" s="19">
        <v>141</v>
      </c>
      <c r="B146" s="96" t="s">
        <v>914</v>
      </c>
      <c r="C146" s="96">
        <v>1</v>
      </c>
      <c r="D146" s="99" t="s">
        <v>1137</v>
      </c>
      <c r="E146" s="96">
        <v>1250</v>
      </c>
      <c r="F146" s="97">
        <v>1250</v>
      </c>
      <c r="G146" s="97">
        <v>1690</v>
      </c>
      <c r="H146" s="97">
        <v>1860</v>
      </c>
      <c r="I146" s="96">
        <v>150</v>
      </c>
      <c r="J146" s="97">
        <f t="shared" si="20"/>
        <v>1710</v>
      </c>
      <c r="K146" s="108">
        <v>4.0999999999999996</v>
      </c>
      <c r="L146" s="109">
        <f t="shared" si="14"/>
        <v>7010.9999999999991</v>
      </c>
      <c r="M146" s="112">
        <v>400</v>
      </c>
      <c r="N146" s="109">
        <f t="shared" si="15"/>
        <v>1639.9999999999998</v>
      </c>
      <c r="O146" s="112">
        <v>400</v>
      </c>
      <c r="P146" s="109">
        <f t="shared" si="16"/>
        <v>1639.9999999999998</v>
      </c>
      <c r="Q146" s="112">
        <v>500</v>
      </c>
      <c r="R146" s="109">
        <f t="shared" si="17"/>
        <v>2050</v>
      </c>
      <c r="S146" s="112">
        <v>410</v>
      </c>
      <c r="T146" s="109">
        <f t="shared" si="18"/>
        <v>1680.9999999999998</v>
      </c>
      <c r="U146" s="13">
        <f t="shared" si="19"/>
        <v>1710</v>
      </c>
      <c r="V146" s="13">
        <f t="shared" si="19"/>
        <v>7011</v>
      </c>
    </row>
    <row r="147" spans="1:22" ht="24" x14ac:dyDescent="0.55000000000000004">
      <c r="A147" s="19">
        <v>142</v>
      </c>
      <c r="B147" s="96" t="s">
        <v>915</v>
      </c>
      <c r="C147" s="96">
        <v>500</v>
      </c>
      <c r="D147" s="99" t="s">
        <v>1143</v>
      </c>
      <c r="E147" s="96">
        <v>1667</v>
      </c>
      <c r="F147" s="97">
        <v>1676</v>
      </c>
      <c r="G147" s="97">
        <v>1820</v>
      </c>
      <c r="H147" s="97">
        <v>2000</v>
      </c>
      <c r="I147" s="96">
        <v>0</v>
      </c>
      <c r="J147" s="97">
        <f t="shared" si="20"/>
        <v>2000</v>
      </c>
      <c r="K147" s="108">
        <v>72</v>
      </c>
      <c r="L147" s="109">
        <f t="shared" si="14"/>
        <v>144000</v>
      </c>
      <c r="M147" s="112">
        <v>500</v>
      </c>
      <c r="N147" s="109">
        <f t="shared" si="15"/>
        <v>36000</v>
      </c>
      <c r="O147" s="112">
        <v>500</v>
      </c>
      <c r="P147" s="109">
        <f t="shared" si="16"/>
        <v>36000</v>
      </c>
      <c r="Q147" s="112">
        <v>500</v>
      </c>
      <c r="R147" s="109">
        <f t="shared" si="17"/>
        <v>36000</v>
      </c>
      <c r="S147" s="112">
        <v>500</v>
      </c>
      <c r="T147" s="109">
        <f t="shared" si="18"/>
        <v>36000</v>
      </c>
      <c r="U147" s="13">
        <f t="shared" si="19"/>
        <v>2000</v>
      </c>
      <c r="V147" s="13">
        <f t="shared" si="19"/>
        <v>144000</v>
      </c>
    </row>
    <row r="148" spans="1:22" ht="24" x14ac:dyDescent="0.55000000000000004">
      <c r="A148" s="19">
        <v>143</v>
      </c>
      <c r="B148" s="96" t="s">
        <v>916</v>
      </c>
      <c r="C148" s="96">
        <v>1</v>
      </c>
      <c r="D148" s="99" t="s">
        <v>1138</v>
      </c>
      <c r="E148" s="96">
        <v>198</v>
      </c>
      <c r="F148" s="97">
        <v>150</v>
      </c>
      <c r="G148" s="97">
        <v>360</v>
      </c>
      <c r="H148" s="97">
        <v>400</v>
      </c>
      <c r="I148" s="96">
        <v>100</v>
      </c>
      <c r="J148" s="97">
        <f t="shared" si="20"/>
        <v>300</v>
      </c>
      <c r="K148" s="108">
        <v>17.12</v>
      </c>
      <c r="L148" s="109">
        <f t="shared" si="14"/>
        <v>5136</v>
      </c>
      <c r="M148" s="112">
        <v>0</v>
      </c>
      <c r="N148" s="109">
        <f t="shared" si="15"/>
        <v>0</v>
      </c>
      <c r="O148" s="112">
        <v>100</v>
      </c>
      <c r="P148" s="109">
        <f t="shared" si="16"/>
        <v>1712</v>
      </c>
      <c r="Q148" s="112">
        <v>100</v>
      </c>
      <c r="R148" s="109">
        <f t="shared" si="17"/>
        <v>1712</v>
      </c>
      <c r="S148" s="112">
        <v>100</v>
      </c>
      <c r="T148" s="109">
        <f t="shared" si="18"/>
        <v>1712</v>
      </c>
      <c r="U148" s="13">
        <f t="shared" si="19"/>
        <v>300</v>
      </c>
      <c r="V148" s="13">
        <f t="shared" si="19"/>
        <v>5136</v>
      </c>
    </row>
    <row r="149" spans="1:22" ht="24" x14ac:dyDescent="0.55000000000000004">
      <c r="A149" s="19">
        <v>144</v>
      </c>
      <c r="B149" s="96" t="s">
        <v>917</v>
      </c>
      <c r="C149" s="96">
        <v>60</v>
      </c>
      <c r="D149" s="99" t="s">
        <v>1139</v>
      </c>
      <c r="E149" s="96">
        <v>113</v>
      </c>
      <c r="F149" s="97">
        <v>46</v>
      </c>
      <c r="G149" s="97">
        <v>22</v>
      </c>
      <c r="H149" s="97">
        <v>25</v>
      </c>
      <c r="I149" s="96">
        <v>9</v>
      </c>
      <c r="J149" s="97">
        <f t="shared" si="20"/>
        <v>16</v>
      </c>
      <c r="K149" s="108">
        <v>490.56</v>
      </c>
      <c r="L149" s="109">
        <f t="shared" si="14"/>
        <v>7848.96</v>
      </c>
      <c r="M149" s="112">
        <v>0</v>
      </c>
      <c r="N149" s="109">
        <f t="shared" si="15"/>
        <v>0</v>
      </c>
      <c r="O149" s="112">
        <v>5</v>
      </c>
      <c r="P149" s="109">
        <f t="shared" si="16"/>
        <v>2452.8000000000002</v>
      </c>
      <c r="Q149" s="112">
        <v>6</v>
      </c>
      <c r="R149" s="109">
        <f t="shared" si="17"/>
        <v>2943.36</v>
      </c>
      <c r="S149" s="112">
        <v>5</v>
      </c>
      <c r="T149" s="109">
        <f t="shared" si="18"/>
        <v>2452.8000000000002</v>
      </c>
      <c r="U149" s="13">
        <f t="shared" si="19"/>
        <v>16</v>
      </c>
      <c r="V149" s="13">
        <f t="shared" si="19"/>
        <v>7848.96</v>
      </c>
    </row>
    <row r="150" spans="1:22" ht="24" x14ac:dyDescent="0.55000000000000004">
      <c r="A150" s="19">
        <v>145</v>
      </c>
      <c r="B150" s="96" t="s">
        <v>918</v>
      </c>
      <c r="C150" s="96">
        <v>1</v>
      </c>
      <c r="D150" s="99" t="s">
        <v>1141</v>
      </c>
      <c r="E150" s="96">
        <v>380</v>
      </c>
      <c r="F150" s="97">
        <v>321</v>
      </c>
      <c r="G150" s="97">
        <v>360</v>
      </c>
      <c r="H150" s="97">
        <v>400</v>
      </c>
      <c r="I150" s="96">
        <v>40</v>
      </c>
      <c r="J150" s="97">
        <f t="shared" si="20"/>
        <v>360</v>
      </c>
      <c r="K150" s="108">
        <v>59</v>
      </c>
      <c r="L150" s="109">
        <f t="shared" si="14"/>
        <v>21240</v>
      </c>
      <c r="M150" s="112">
        <v>60</v>
      </c>
      <c r="N150" s="109">
        <f t="shared" si="15"/>
        <v>3540</v>
      </c>
      <c r="O150" s="112">
        <v>100</v>
      </c>
      <c r="P150" s="109">
        <f t="shared" si="16"/>
        <v>5900</v>
      </c>
      <c r="Q150" s="112">
        <v>100</v>
      </c>
      <c r="R150" s="109">
        <f t="shared" si="17"/>
        <v>5900</v>
      </c>
      <c r="S150" s="112">
        <v>100</v>
      </c>
      <c r="T150" s="109">
        <f t="shared" si="18"/>
        <v>5900</v>
      </c>
      <c r="U150" s="13">
        <f t="shared" si="19"/>
        <v>360</v>
      </c>
      <c r="V150" s="13">
        <f t="shared" si="19"/>
        <v>21240</v>
      </c>
    </row>
    <row r="151" spans="1:22" ht="24" x14ac:dyDescent="0.55000000000000004">
      <c r="A151" s="19">
        <v>146</v>
      </c>
      <c r="B151" s="96" t="s">
        <v>919</v>
      </c>
      <c r="C151" s="96">
        <v>100</v>
      </c>
      <c r="D151" s="99" t="s">
        <v>1139</v>
      </c>
      <c r="E151" s="96">
        <v>4</v>
      </c>
      <c r="F151" s="97">
        <v>0</v>
      </c>
      <c r="G151" s="97">
        <v>3</v>
      </c>
      <c r="H151" s="97">
        <v>4</v>
      </c>
      <c r="I151" s="96">
        <v>0</v>
      </c>
      <c r="J151" s="97">
        <f t="shared" si="20"/>
        <v>4</v>
      </c>
      <c r="K151" s="108">
        <v>310</v>
      </c>
      <c r="L151" s="109">
        <f t="shared" si="14"/>
        <v>1240</v>
      </c>
      <c r="M151" s="112">
        <v>2</v>
      </c>
      <c r="N151" s="109">
        <f t="shared" si="15"/>
        <v>620</v>
      </c>
      <c r="O151" s="112">
        <v>0</v>
      </c>
      <c r="P151" s="109">
        <f t="shared" si="16"/>
        <v>0</v>
      </c>
      <c r="Q151" s="112">
        <v>2</v>
      </c>
      <c r="R151" s="109">
        <f t="shared" si="17"/>
        <v>620</v>
      </c>
      <c r="S151" s="112">
        <v>0</v>
      </c>
      <c r="T151" s="109">
        <f t="shared" si="18"/>
        <v>0</v>
      </c>
      <c r="U151" s="13">
        <f t="shared" si="19"/>
        <v>4</v>
      </c>
      <c r="V151" s="13">
        <f t="shared" si="19"/>
        <v>1240</v>
      </c>
    </row>
    <row r="152" spans="1:22" ht="24" x14ac:dyDescent="0.55000000000000004">
      <c r="A152" s="19">
        <v>147</v>
      </c>
      <c r="B152" s="96" t="s">
        <v>920</v>
      </c>
      <c r="C152" s="96">
        <v>1</v>
      </c>
      <c r="D152" s="99" t="s">
        <v>1140</v>
      </c>
      <c r="E152" s="96">
        <v>28</v>
      </c>
      <c r="F152" s="97">
        <v>23</v>
      </c>
      <c r="G152" s="97">
        <v>16</v>
      </c>
      <c r="H152" s="97">
        <v>18</v>
      </c>
      <c r="I152" s="96">
        <v>10</v>
      </c>
      <c r="J152" s="97">
        <f t="shared" si="20"/>
        <v>8</v>
      </c>
      <c r="K152" s="108">
        <v>25.78</v>
      </c>
      <c r="L152" s="109">
        <f t="shared" si="14"/>
        <v>206.24</v>
      </c>
      <c r="M152" s="112">
        <v>0</v>
      </c>
      <c r="N152" s="109">
        <f t="shared" si="15"/>
        <v>0</v>
      </c>
      <c r="O152" s="112">
        <v>0</v>
      </c>
      <c r="P152" s="109">
        <f t="shared" si="16"/>
        <v>0</v>
      </c>
      <c r="Q152" s="112">
        <v>8</v>
      </c>
      <c r="R152" s="109">
        <f t="shared" si="17"/>
        <v>206.24</v>
      </c>
      <c r="S152" s="112">
        <v>0</v>
      </c>
      <c r="T152" s="109">
        <f t="shared" si="18"/>
        <v>0</v>
      </c>
      <c r="U152" s="13">
        <f t="shared" si="19"/>
        <v>8</v>
      </c>
      <c r="V152" s="13">
        <f t="shared" si="19"/>
        <v>206.24</v>
      </c>
    </row>
    <row r="153" spans="1:22" ht="24" x14ac:dyDescent="0.55000000000000004">
      <c r="A153" s="19">
        <v>148</v>
      </c>
      <c r="B153" s="96" t="s">
        <v>921</v>
      </c>
      <c r="C153" s="96">
        <v>1000</v>
      </c>
      <c r="D153" s="99" t="s">
        <v>1139</v>
      </c>
      <c r="E153" s="96">
        <v>4</v>
      </c>
      <c r="F153" s="97">
        <v>3</v>
      </c>
      <c r="G153" s="97">
        <v>4</v>
      </c>
      <c r="H153" s="97">
        <v>5</v>
      </c>
      <c r="I153" s="96">
        <v>1</v>
      </c>
      <c r="J153" s="97">
        <f t="shared" si="20"/>
        <v>4</v>
      </c>
      <c r="K153" s="108">
        <v>180.83</v>
      </c>
      <c r="L153" s="109">
        <f t="shared" si="14"/>
        <v>723.32</v>
      </c>
      <c r="M153" s="112">
        <v>1</v>
      </c>
      <c r="N153" s="109">
        <f t="shared" si="15"/>
        <v>180.83</v>
      </c>
      <c r="O153" s="112">
        <v>1</v>
      </c>
      <c r="P153" s="109">
        <f t="shared" si="16"/>
        <v>180.83</v>
      </c>
      <c r="Q153" s="112">
        <v>1</v>
      </c>
      <c r="R153" s="109">
        <f t="shared" si="17"/>
        <v>180.83</v>
      </c>
      <c r="S153" s="112">
        <v>1</v>
      </c>
      <c r="T153" s="109">
        <f t="shared" si="18"/>
        <v>180.83</v>
      </c>
      <c r="U153" s="13">
        <f t="shared" si="19"/>
        <v>4</v>
      </c>
      <c r="V153" s="13">
        <f t="shared" si="19"/>
        <v>723.32</v>
      </c>
    </row>
    <row r="154" spans="1:22" ht="24" x14ac:dyDescent="0.55000000000000004">
      <c r="A154" s="19">
        <v>149</v>
      </c>
      <c r="B154" s="96" t="s">
        <v>922</v>
      </c>
      <c r="C154" s="96">
        <v>1000</v>
      </c>
      <c r="D154" s="99" t="s">
        <v>1143</v>
      </c>
      <c r="E154" s="96">
        <v>5</v>
      </c>
      <c r="F154" s="97">
        <v>2</v>
      </c>
      <c r="G154" s="97">
        <v>3</v>
      </c>
      <c r="H154" s="97">
        <v>4</v>
      </c>
      <c r="I154" s="96">
        <v>2</v>
      </c>
      <c r="J154" s="97">
        <f t="shared" si="20"/>
        <v>2</v>
      </c>
      <c r="K154" s="108">
        <v>500</v>
      </c>
      <c r="L154" s="109">
        <f t="shared" si="14"/>
        <v>1000</v>
      </c>
      <c r="M154" s="112">
        <v>0</v>
      </c>
      <c r="N154" s="109">
        <f t="shared" si="15"/>
        <v>0</v>
      </c>
      <c r="O154" s="112">
        <v>0</v>
      </c>
      <c r="P154" s="109">
        <f t="shared" si="16"/>
        <v>0</v>
      </c>
      <c r="Q154" s="112">
        <v>2</v>
      </c>
      <c r="R154" s="109">
        <f t="shared" si="17"/>
        <v>1000</v>
      </c>
      <c r="S154" s="112">
        <v>0</v>
      </c>
      <c r="T154" s="109">
        <f t="shared" si="18"/>
        <v>0</v>
      </c>
      <c r="U154" s="13">
        <f t="shared" si="19"/>
        <v>2</v>
      </c>
      <c r="V154" s="13">
        <f t="shared" si="19"/>
        <v>1000</v>
      </c>
    </row>
    <row r="155" spans="1:22" ht="24" x14ac:dyDescent="0.55000000000000004">
      <c r="A155" s="19">
        <v>150</v>
      </c>
      <c r="B155" s="96" t="s">
        <v>923</v>
      </c>
      <c r="C155" s="96">
        <v>1000</v>
      </c>
      <c r="D155" s="99" t="s">
        <v>1139</v>
      </c>
      <c r="E155" s="96">
        <v>10</v>
      </c>
      <c r="F155" s="97">
        <v>12</v>
      </c>
      <c r="G155" s="97">
        <v>11</v>
      </c>
      <c r="H155" s="97">
        <v>12</v>
      </c>
      <c r="I155" s="96">
        <v>3</v>
      </c>
      <c r="J155" s="97">
        <f t="shared" si="20"/>
        <v>9</v>
      </c>
      <c r="K155" s="108">
        <v>760</v>
      </c>
      <c r="L155" s="109">
        <f t="shared" si="14"/>
        <v>6840</v>
      </c>
      <c r="M155" s="112">
        <v>0</v>
      </c>
      <c r="N155" s="109">
        <f t="shared" si="15"/>
        <v>0</v>
      </c>
      <c r="O155" s="112">
        <v>3</v>
      </c>
      <c r="P155" s="109">
        <f t="shared" si="16"/>
        <v>2280</v>
      </c>
      <c r="Q155" s="112">
        <v>3</v>
      </c>
      <c r="R155" s="109">
        <f t="shared" si="17"/>
        <v>2280</v>
      </c>
      <c r="S155" s="112">
        <v>3</v>
      </c>
      <c r="T155" s="109">
        <f t="shared" si="18"/>
        <v>2280</v>
      </c>
      <c r="U155" s="13">
        <f t="shared" si="19"/>
        <v>9</v>
      </c>
      <c r="V155" s="13">
        <f t="shared" si="19"/>
        <v>6840</v>
      </c>
    </row>
    <row r="156" spans="1:22" ht="24" x14ac:dyDescent="0.55000000000000004">
      <c r="A156" s="19">
        <v>151</v>
      </c>
      <c r="B156" s="96" t="s">
        <v>924</v>
      </c>
      <c r="C156" s="96">
        <v>1</v>
      </c>
      <c r="D156" s="99" t="s">
        <v>1138</v>
      </c>
      <c r="E156" s="96">
        <v>40</v>
      </c>
      <c r="F156" s="97">
        <v>40</v>
      </c>
      <c r="G156" s="97">
        <v>100</v>
      </c>
      <c r="H156" s="97">
        <v>120</v>
      </c>
      <c r="I156" s="96">
        <v>50</v>
      </c>
      <c r="J156" s="97">
        <f t="shared" si="20"/>
        <v>70</v>
      </c>
      <c r="K156" s="108">
        <v>9.7200000000000006</v>
      </c>
      <c r="L156" s="109">
        <f t="shared" si="14"/>
        <v>680.40000000000009</v>
      </c>
      <c r="M156" s="112">
        <v>0</v>
      </c>
      <c r="N156" s="109">
        <f t="shared" si="15"/>
        <v>0</v>
      </c>
      <c r="O156" s="112">
        <v>0</v>
      </c>
      <c r="P156" s="109">
        <f t="shared" si="16"/>
        <v>0</v>
      </c>
      <c r="Q156" s="112">
        <v>50</v>
      </c>
      <c r="R156" s="109">
        <f t="shared" si="17"/>
        <v>486.00000000000006</v>
      </c>
      <c r="S156" s="112">
        <v>20</v>
      </c>
      <c r="T156" s="109">
        <f t="shared" si="18"/>
        <v>194.4</v>
      </c>
      <c r="U156" s="13">
        <f t="shared" si="19"/>
        <v>70</v>
      </c>
      <c r="V156" s="13">
        <f t="shared" si="19"/>
        <v>680.40000000000009</v>
      </c>
    </row>
    <row r="157" spans="1:22" ht="24" x14ac:dyDescent="0.55000000000000004">
      <c r="A157" s="19">
        <v>152</v>
      </c>
      <c r="B157" s="96" t="s">
        <v>925</v>
      </c>
      <c r="C157" s="96">
        <v>1</v>
      </c>
      <c r="D157" s="99" t="s">
        <v>1137</v>
      </c>
      <c r="E157" s="96">
        <v>10</v>
      </c>
      <c r="F157" s="97">
        <v>15</v>
      </c>
      <c r="G157" s="97">
        <v>12</v>
      </c>
      <c r="H157" s="97">
        <v>40</v>
      </c>
      <c r="I157" s="96">
        <v>40</v>
      </c>
      <c r="J157" s="97">
        <f t="shared" si="20"/>
        <v>0</v>
      </c>
      <c r="K157" s="108">
        <v>63</v>
      </c>
      <c r="L157" s="109">
        <f t="shared" si="14"/>
        <v>0</v>
      </c>
      <c r="M157" s="112">
        <v>0</v>
      </c>
      <c r="N157" s="109">
        <f t="shared" si="15"/>
        <v>0</v>
      </c>
      <c r="O157" s="112">
        <v>0</v>
      </c>
      <c r="P157" s="109">
        <f t="shared" si="16"/>
        <v>0</v>
      </c>
      <c r="Q157" s="112">
        <v>0</v>
      </c>
      <c r="R157" s="109">
        <f t="shared" si="17"/>
        <v>0</v>
      </c>
      <c r="S157" s="112">
        <v>0</v>
      </c>
      <c r="T157" s="109">
        <f t="shared" si="18"/>
        <v>0</v>
      </c>
      <c r="U157" s="13">
        <f t="shared" si="19"/>
        <v>0</v>
      </c>
      <c r="V157" s="13">
        <f t="shared" si="19"/>
        <v>0</v>
      </c>
    </row>
    <row r="158" spans="1:22" ht="24" x14ac:dyDescent="0.55000000000000004">
      <c r="A158" s="19">
        <v>153</v>
      </c>
      <c r="B158" s="96" t="s">
        <v>926</v>
      </c>
      <c r="C158" s="96">
        <v>500</v>
      </c>
      <c r="D158" s="99" t="s">
        <v>1139</v>
      </c>
      <c r="E158" s="96">
        <v>352</v>
      </c>
      <c r="F158" s="97">
        <v>246</v>
      </c>
      <c r="G158" s="97">
        <v>252</v>
      </c>
      <c r="H158" s="97">
        <v>280</v>
      </c>
      <c r="I158" s="96">
        <v>41</v>
      </c>
      <c r="J158" s="97">
        <f t="shared" si="20"/>
        <v>239</v>
      </c>
      <c r="K158" s="108">
        <v>90</v>
      </c>
      <c r="L158" s="109">
        <f t="shared" si="14"/>
        <v>21510</v>
      </c>
      <c r="M158" s="112">
        <v>30</v>
      </c>
      <c r="N158" s="109">
        <f t="shared" si="15"/>
        <v>2700</v>
      </c>
      <c r="O158" s="112">
        <v>70</v>
      </c>
      <c r="P158" s="109">
        <f t="shared" si="16"/>
        <v>6300</v>
      </c>
      <c r="Q158" s="112">
        <v>70</v>
      </c>
      <c r="R158" s="109">
        <f t="shared" si="17"/>
        <v>6300</v>
      </c>
      <c r="S158" s="112">
        <v>69</v>
      </c>
      <c r="T158" s="109">
        <f t="shared" si="18"/>
        <v>6210</v>
      </c>
      <c r="U158" s="13">
        <f t="shared" si="19"/>
        <v>239</v>
      </c>
      <c r="V158" s="13">
        <f t="shared" si="19"/>
        <v>21510</v>
      </c>
    </row>
    <row r="159" spans="1:22" ht="24" x14ac:dyDescent="0.55000000000000004">
      <c r="A159" s="19">
        <v>154</v>
      </c>
      <c r="B159" s="96" t="s">
        <v>927</v>
      </c>
      <c r="C159" s="96">
        <v>1</v>
      </c>
      <c r="D159" s="99" t="s">
        <v>1140</v>
      </c>
      <c r="E159" s="96">
        <v>11</v>
      </c>
      <c r="F159" s="97">
        <v>25</v>
      </c>
      <c r="G159" s="97">
        <v>20</v>
      </c>
      <c r="H159" s="97">
        <f>G159*1.1</f>
        <v>22</v>
      </c>
      <c r="I159" s="96">
        <v>12</v>
      </c>
      <c r="J159" s="97">
        <f t="shared" si="20"/>
        <v>10</v>
      </c>
      <c r="K159" s="108">
        <v>180</v>
      </c>
      <c r="L159" s="109">
        <f t="shared" si="14"/>
        <v>1800</v>
      </c>
      <c r="M159" s="112">
        <v>0</v>
      </c>
      <c r="N159" s="109">
        <f t="shared" si="15"/>
        <v>0</v>
      </c>
      <c r="O159" s="112">
        <v>0</v>
      </c>
      <c r="P159" s="109">
        <f t="shared" si="16"/>
        <v>0</v>
      </c>
      <c r="Q159" s="112">
        <v>10</v>
      </c>
      <c r="R159" s="109">
        <f t="shared" si="17"/>
        <v>1800</v>
      </c>
      <c r="S159" s="112">
        <v>0</v>
      </c>
      <c r="T159" s="109">
        <f t="shared" si="18"/>
        <v>0</v>
      </c>
      <c r="U159" s="13">
        <f t="shared" si="19"/>
        <v>10</v>
      </c>
      <c r="V159" s="13">
        <f t="shared" si="19"/>
        <v>1800</v>
      </c>
    </row>
    <row r="160" spans="1:22" ht="24" x14ac:dyDescent="0.55000000000000004">
      <c r="A160" s="19">
        <v>155</v>
      </c>
      <c r="B160" s="96" t="s">
        <v>928</v>
      </c>
      <c r="C160" s="96">
        <v>1</v>
      </c>
      <c r="D160" s="99" t="s">
        <v>1141</v>
      </c>
      <c r="E160" s="96">
        <v>2108</v>
      </c>
      <c r="F160" s="97">
        <v>1812</v>
      </c>
      <c r="G160" s="97">
        <v>2030</v>
      </c>
      <c r="H160" s="97">
        <f>G160*1.1</f>
        <v>2233</v>
      </c>
      <c r="I160" s="96">
        <v>288</v>
      </c>
      <c r="J160" s="97">
        <f t="shared" si="20"/>
        <v>1945</v>
      </c>
      <c r="K160" s="108">
        <v>9.6</v>
      </c>
      <c r="L160" s="109">
        <f t="shared" si="14"/>
        <v>18672</v>
      </c>
      <c r="M160" s="112">
        <v>295</v>
      </c>
      <c r="N160" s="109">
        <f t="shared" si="15"/>
        <v>2832</v>
      </c>
      <c r="O160" s="112">
        <v>550</v>
      </c>
      <c r="P160" s="109">
        <f t="shared" si="16"/>
        <v>5280</v>
      </c>
      <c r="Q160" s="112">
        <v>550</v>
      </c>
      <c r="R160" s="109">
        <f t="shared" si="17"/>
        <v>5280</v>
      </c>
      <c r="S160" s="112">
        <v>550</v>
      </c>
      <c r="T160" s="109">
        <f t="shared" si="18"/>
        <v>5280</v>
      </c>
      <c r="U160" s="13">
        <f t="shared" si="19"/>
        <v>1945</v>
      </c>
      <c r="V160" s="13">
        <f t="shared" si="19"/>
        <v>18672</v>
      </c>
    </row>
    <row r="161" spans="1:22" ht="24" x14ac:dyDescent="0.55000000000000004">
      <c r="A161" s="19">
        <v>156</v>
      </c>
      <c r="B161" s="96" t="s">
        <v>929</v>
      </c>
      <c r="C161" s="96">
        <v>1</v>
      </c>
      <c r="D161" s="99" t="s">
        <v>1144</v>
      </c>
      <c r="E161" s="96">
        <v>360</v>
      </c>
      <c r="F161" s="97">
        <v>270</v>
      </c>
      <c r="G161" s="97">
        <v>142</v>
      </c>
      <c r="H161" s="97">
        <v>156</v>
      </c>
      <c r="I161" s="96">
        <v>56</v>
      </c>
      <c r="J161" s="97">
        <f t="shared" si="20"/>
        <v>100</v>
      </c>
      <c r="K161" s="108">
        <v>69</v>
      </c>
      <c r="L161" s="109">
        <f t="shared" si="14"/>
        <v>6900</v>
      </c>
      <c r="M161" s="112">
        <v>0</v>
      </c>
      <c r="N161" s="109">
        <f t="shared" si="15"/>
        <v>0</v>
      </c>
      <c r="O161" s="112">
        <v>30</v>
      </c>
      <c r="P161" s="109">
        <f t="shared" si="16"/>
        <v>2070</v>
      </c>
      <c r="Q161" s="112">
        <v>40</v>
      </c>
      <c r="R161" s="109">
        <f t="shared" si="17"/>
        <v>2760</v>
      </c>
      <c r="S161" s="112">
        <v>30</v>
      </c>
      <c r="T161" s="109">
        <f t="shared" si="18"/>
        <v>2070</v>
      </c>
      <c r="U161" s="13">
        <f t="shared" si="19"/>
        <v>100</v>
      </c>
      <c r="V161" s="13">
        <f t="shared" si="19"/>
        <v>6900</v>
      </c>
    </row>
    <row r="162" spans="1:22" ht="24" x14ac:dyDescent="0.55000000000000004">
      <c r="A162" s="19">
        <v>157</v>
      </c>
      <c r="B162" s="96" t="s">
        <v>930</v>
      </c>
      <c r="C162" s="96">
        <v>1</v>
      </c>
      <c r="D162" s="99" t="s">
        <v>1144</v>
      </c>
      <c r="E162" s="96">
        <v>25</v>
      </c>
      <c r="F162" s="97">
        <v>25</v>
      </c>
      <c r="G162" s="97">
        <v>25</v>
      </c>
      <c r="H162" s="97">
        <v>30</v>
      </c>
      <c r="I162" s="96">
        <v>10</v>
      </c>
      <c r="J162" s="97">
        <f t="shared" si="20"/>
        <v>20</v>
      </c>
      <c r="K162" s="108">
        <v>69</v>
      </c>
      <c r="L162" s="109">
        <f t="shared" si="14"/>
        <v>1380</v>
      </c>
      <c r="M162" s="112">
        <v>0</v>
      </c>
      <c r="N162" s="109">
        <f t="shared" si="15"/>
        <v>0</v>
      </c>
      <c r="O162" s="112">
        <v>10</v>
      </c>
      <c r="P162" s="109">
        <f t="shared" si="16"/>
        <v>690</v>
      </c>
      <c r="Q162" s="112">
        <v>10</v>
      </c>
      <c r="R162" s="109">
        <f t="shared" si="17"/>
        <v>690</v>
      </c>
      <c r="S162" s="112">
        <v>0</v>
      </c>
      <c r="T162" s="109">
        <f t="shared" si="18"/>
        <v>0</v>
      </c>
      <c r="U162" s="13">
        <f t="shared" si="19"/>
        <v>20</v>
      </c>
      <c r="V162" s="13">
        <f t="shared" si="19"/>
        <v>1380</v>
      </c>
    </row>
    <row r="163" spans="1:22" ht="24" x14ac:dyDescent="0.55000000000000004">
      <c r="A163" s="19">
        <v>158</v>
      </c>
      <c r="B163" s="96" t="s">
        <v>931</v>
      </c>
      <c r="C163" s="96">
        <v>1</v>
      </c>
      <c r="D163" s="99" t="s">
        <v>1137</v>
      </c>
      <c r="E163" s="96">
        <v>45</v>
      </c>
      <c r="F163" s="97">
        <v>65</v>
      </c>
      <c r="G163" s="97">
        <v>90</v>
      </c>
      <c r="H163" s="97">
        <v>100</v>
      </c>
      <c r="I163" s="96">
        <v>10</v>
      </c>
      <c r="J163" s="97">
        <f t="shared" si="20"/>
        <v>90</v>
      </c>
      <c r="K163" s="108">
        <v>241.82</v>
      </c>
      <c r="L163" s="109">
        <f t="shared" si="14"/>
        <v>21763.8</v>
      </c>
      <c r="M163" s="112">
        <v>15</v>
      </c>
      <c r="N163" s="109">
        <f t="shared" si="15"/>
        <v>3627.2999999999997</v>
      </c>
      <c r="O163" s="112">
        <v>25</v>
      </c>
      <c r="P163" s="109">
        <f t="shared" si="16"/>
        <v>6045.5</v>
      </c>
      <c r="Q163" s="112">
        <v>25</v>
      </c>
      <c r="R163" s="109">
        <f t="shared" si="17"/>
        <v>6045.5</v>
      </c>
      <c r="S163" s="112">
        <v>25</v>
      </c>
      <c r="T163" s="109">
        <f t="shared" si="18"/>
        <v>6045.5</v>
      </c>
      <c r="U163" s="13">
        <f t="shared" si="19"/>
        <v>90</v>
      </c>
      <c r="V163" s="13">
        <f t="shared" si="19"/>
        <v>21763.8</v>
      </c>
    </row>
    <row r="164" spans="1:22" ht="24" x14ac:dyDescent="0.55000000000000004">
      <c r="A164" s="19">
        <v>159</v>
      </c>
      <c r="B164" s="96" t="s">
        <v>932</v>
      </c>
      <c r="C164" s="96">
        <v>500</v>
      </c>
      <c r="D164" s="99" t="s">
        <v>1139</v>
      </c>
      <c r="E164" s="96">
        <v>308</v>
      </c>
      <c r="F164" s="97">
        <v>341</v>
      </c>
      <c r="G164" s="97">
        <v>375</v>
      </c>
      <c r="H164" s="97">
        <v>416</v>
      </c>
      <c r="I164" s="96">
        <v>21</v>
      </c>
      <c r="J164" s="97">
        <f t="shared" si="20"/>
        <v>395</v>
      </c>
      <c r="K164" s="108">
        <v>500</v>
      </c>
      <c r="L164" s="109">
        <f t="shared" si="14"/>
        <v>197500</v>
      </c>
      <c r="M164" s="112">
        <v>95</v>
      </c>
      <c r="N164" s="109">
        <f t="shared" si="15"/>
        <v>47500</v>
      </c>
      <c r="O164" s="112">
        <v>100</v>
      </c>
      <c r="P164" s="109">
        <f t="shared" si="16"/>
        <v>50000</v>
      </c>
      <c r="Q164" s="112">
        <v>100</v>
      </c>
      <c r="R164" s="109">
        <f t="shared" si="17"/>
        <v>50000</v>
      </c>
      <c r="S164" s="112">
        <v>100</v>
      </c>
      <c r="T164" s="109">
        <f t="shared" si="18"/>
        <v>50000</v>
      </c>
      <c r="U164" s="13">
        <f t="shared" si="19"/>
        <v>395</v>
      </c>
      <c r="V164" s="13">
        <f t="shared" si="19"/>
        <v>197500</v>
      </c>
    </row>
    <row r="165" spans="1:22" ht="24" x14ac:dyDescent="0.55000000000000004">
      <c r="A165" s="19">
        <v>160</v>
      </c>
      <c r="B165" s="96" t="s">
        <v>933</v>
      </c>
      <c r="C165" s="96">
        <v>1</v>
      </c>
      <c r="D165" s="99" t="s">
        <v>1144</v>
      </c>
      <c r="E165" s="96">
        <v>790</v>
      </c>
      <c r="F165" s="97">
        <v>360</v>
      </c>
      <c r="G165" s="97">
        <v>920</v>
      </c>
      <c r="H165" s="97">
        <v>1020</v>
      </c>
      <c r="I165" s="96">
        <v>0</v>
      </c>
      <c r="J165" s="97">
        <f t="shared" si="20"/>
        <v>1020</v>
      </c>
      <c r="K165" s="108">
        <v>48</v>
      </c>
      <c r="L165" s="109">
        <f t="shared" si="14"/>
        <v>48960</v>
      </c>
      <c r="M165" s="112">
        <v>270</v>
      </c>
      <c r="N165" s="109">
        <f t="shared" si="15"/>
        <v>12960</v>
      </c>
      <c r="O165" s="112">
        <v>250</v>
      </c>
      <c r="P165" s="109">
        <f t="shared" si="16"/>
        <v>12000</v>
      </c>
      <c r="Q165" s="112">
        <v>250</v>
      </c>
      <c r="R165" s="109">
        <f t="shared" si="17"/>
        <v>12000</v>
      </c>
      <c r="S165" s="112">
        <v>250</v>
      </c>
      <c r="T165" s="109">
        <f t="shared" si="18"/>
        <v>12000</v>
      </c>
      <c r="U165" s="13">
        <f t="shared" si="19"/>
        <v>1020</v>
      </c>
      <c r="V165" s="13">
        <f t="shared" si="19"/>
        <v>48960</v>
      </c>
    </row>
    <row r="166" spans="1:22" ht="24" x14ac:dyDescent="0.55000000000000004">
      <c r="A166" s="19">
        <v>161</v>
      </c>
      <c r="B166" s="96" t="s">
        <v>934</v>
      </c>
      <c r="C166" s="96">
        <v>1</v>
      </c>
      <c r="D166" s="99" t="s">
        <v>1146</v>
      </c>
      <c r="E166" s="96">
        <v>192</v>
      </c>
      <c r="F166" s="97">
        <v>240</v>
      </c>
      <c r="G166" s="97">
        <v>310</v>
      </c>
      <c r="H166" s="97">
        <v>340</v>
      </c>
      <c r="I166" s="96">
        <v>40</v>
      </c>
      <c r="J166" s="97">
        <f t="shared" si="20"/>
        <v>300</v>
      </c>
      <c r="K166" s="108">
        <v>39.590000000000003</v>
      </c>
      <c r="L166" s="109">
        <f t="shared" si="14"/>
        <v>11877.000000000002</v>
      </c>
      <c r="M166" s="112">
        <v>60</v>
      </c>
      <c r="N166" s="109">
        <f t="shared" si="15"/>
        <v>2375.4</v>
      </c>
      <c r="O166" s="112">
        <v>80</v>
      </c>
      <c r="P166" s="109">
        <f t="shared" si="16"/>
        <v>3167.2000000000003</v>
      </c>
      <c r="Q166" s="112">
        <v>80</v>
      </c>
      <c r="R166" s="109">
        <f t="shared" si="17"/>
        <v>3167.2000000000003</v>
      </c>
      <c r="S166" s="112">
        <v>80</v>
      </c>
      <c r="T166" s="109">
        <f t="shared" si="18"/>
        <v>3167.2000000000003</v>
      </c>
      <c r="U166" s="13">
        <f t="shared" si="19"/>
        <v>300</v>
      </c>
      <c r="V166" s="13">
        <f t="shared" si="19"/>
        <v>11877.000000000002</v>
      </c>
    </row>
    <row r="167" spans="1:22" ht="24" x14ac:dyDescent="0.55000000000000004">
      <c r="A167" s="19">
        <v>162</v>
      </c>
      <c r="B167" s="96" t="s">
        <v>935</v>
      </c>
      <c r="C167" s="96">
        <v>1000</v>
      </c>
      <c r="D167" s="99" t="s">
        <v>1139</v>
      </c>
      <c r="E167" s="96">
        <v>64</v>
      </c>
      <c r="F167" s="97">
        <v>52</v>
      </c>
      <c r="G167" s="97">
        <v>58</v>
      </c>
      <c r="H167" s="97">
        <v>65</v>
      </c>
      <c r="I167" s="96">
        <v>2</v>
      </c>
      <c r="J167" s="97">
        <f t="shared" si="20"/>
        <v>63</v>
      </c>
      <c r="K167" s="108">
        <v>117.7</v>
      </c>
      <c r="L167" s="109">
        <f t="shared" si="14"/>
        <v>7415.1</v>
      </c>
      <c r="M167" s="112">
        <v>15</v>
      </c>
      <c r="N167" s="109">
        <f t="shared" si="15"/>
        <v>1765.5</v>
      </c>
      <c r="O167" s="112">
        <v>15</v>
      </c>
      <c r="P167" s="109">
        <f t="shared" si="16"/>
        <v>1765.5</v>
      </c>
      <c r="Q167" s="112">
        <v>18</v>
      </c>
      <c r="R167" s="109">
        <f t="shared" si="17"/>
        <v>2118.6</v>
      </c>
      <c r="S167" s="112">
        <v>15</v>
      </c>
      <c r="T167" s="109">
        <f t="shared" si="18"/>
        <v>1765.5</v>
      </c>
      <c r="U167" s="13">
        <f t="shared" si="19"/>
        <v>63</v>
      </c>
      <c r="V167" s="13">
        <f t="shared" si="19"/>
        <v>7415.1</v>
      </c>
    </row>
    <row r="168" spans="1:22" ht="24" x14ac:dyDescent="0.55000000000000004">
      <c r="A168" s="19">
        <v>163</v>
      </c>
      <c r="B168" s="96" t="s">
        <v>936</v>
      </c>
      <c r="C168" s="96">
        <v>500</v>
      </c>
      <c r="D168" s="99" t="s">
        <v>1139</v>
      </c>
      <c r="E168" s="96">
        <v>71</v>
      </c>
      <c r="F168" s="97">
        <v>44</v>
      </c>
      <c r="G168" s="97">
        <v>50</v>
      </c>
      <c r="H168" s="97">
        <f>G168*1.1</f>
        <v>55.000000000000007</v>
      </c>
      <c r="I168" s="96">
        <v>18</v>
      </c>
      <c r="J168" s="97">
        <f t="shared" si="20"/>
        <v>37.000000000000007</v>
      </c>
      <c r="K168" s="108">
        <v>1326.8</v>
      </c>
      <c r="L168" s="109">
        <f t="shared" si="14"/>
        <v>49091.600000000006</v>
      </c>
      <c r="M168" s="112">
        <v>0</v>
      </c>
      <c r="N168" s="109">
        <f t="shared" si="15"/>
        <v>0</v>
      </c>
      <c r="O168" s="112">
        <v>13</v>
      </c>
      <c r="P168" s="109">
        <f t="shared" si="16"/>
        <v>17248.399999999998</v>
      </c>
      <c r="Q168" s="112">
        <v>12</v>
      </c>
      <c r="R168" s="109">
        <f t="shared" si="17"/>
        <v>15921.599999999999</v>
      </c>
      <c r="S168" s="112">
        <v>12</v>
      </c>
      <c r="T168" s="109">
        <f t="shared" si="18"/>
        <v>15921.599999999999</v>
      </c>
      <c r="U168" s="13">
        <f t="shared" si="19"/>
        <v>37</v>
      </c>
      <c r="V168" s="13">
        <f t="shared" si="19"/>
        <v>49091.6</v>
      </c>
    </row>
    <row r="169" spans="1:22" ht="24" x14ac:dyDescent="0.55000000000000004">
      <c r="A169" s="19">
        <v>164</v>
      </c>
      <c r="B169" s="96" t="s">
        <v>937</v>
      </c>
      <c r="C169" s="96">
        <v>1</v>
      </c>
      <c r="D169" s="99" t="s">
        <v>1137</v>
      </c>
      <c r="E169" s="96">
        <v>800</v>
      </c>
      <c r="F169" s="97">
        <v>450</v>
      </c>
      <c r="G169" s="97">
        <v>655</v>
      </c>
      <c r="H169" s="97">
        <v>720</v>
      </c>
      <c r="I169" s="96">
        <v>150</v>
      </c>
      <c r="J169" s="97">
        <f t="shared" si="20"/>
        <v>570</v>
      </c>
      <c r="K169" s="108">
        <v>10.25</v>
      </c>
      <c r="L169" s="109">
        <f t="shared" si="14"/>
        <v>5842.5</v>
      </c>
      <c r="M169" s="112">
        <v>120</v>
      </c>
      <c r="N169" s="109">
        <f t="shared" si="15"/>
        <v>1230</v>
      </c>
      <c r="O169" s="112">
        <v>150</v>
      </c>
      <c r="P169" s="109">
        <f t="shared" si="16"/>
        <v>1537.5</v>
      </c>
      <c r="Q169" s="112">
        <v>150</v>
      </c>
      <c r="R169" s="109">
        <f t="shared" si="17"/>
        <v>1537.5</v>
      </c>
      <c r="S169" s="112">
        <v>150</v>
      </c>
      <c r="T169" s="109">
        <f t="shared" si="18"/>
        <v>1537.5</v>
      </c>
      <c r="U169" s="13">
        <f t="shared" si="19"/>
        <v>570</v>
      </c>
      <c r="V169" s="13">
        <f t="shared" si="19"/>
        <v>5842.5</v>
      </c>
    </row>
    <row r="170" spans="1:22" ht="24" x14ac:dyDescent="0.55000000000000004">
      <c r="A170" s="19">
        <v>165</v>
      </c>
      <c r="B170" s="96" t="s">
        <v>938</v>
      </c>
      <c r="C170" s="96">
        <v>1</v>
      </c>
      <c r="D170" s="99" t="s">
        <v>1140</v>
      </c>
      <c r="E170" s="96">
        <v>100</v>
      </c>
      <c r="F170" s="97">
        <v>100</v>
      </c>
      <c r="G170" s="97">
        <v>165</v>
      </c>
      <c r="H170" s="97">
        <v>180</v>
      </c>
      <c r="I170" s="96">
        <v>100</v>
      </c>
      <c r="J170" s="97">
        <f t="shared" si="20"/>
        <v>80</v>
      </c>
      <c r="K170" s="108">
        <v>18</v>
      </c>
      <c r="L170" s="109">
        <f t="shared" si="14"/>
        <v>1440</v>
      </c>
      <c r="M170" s="112">
        <v>0</v>
      </c>
      <c r="N170" s="109">
        <f t="shared" si="15"/>
        <v>0</v>
      </c>
      <c r="O170" s="112">
        <v>0</v>
      </c>
      <c r="P170" s="109">
        <f t="shared" si="16"/>
        <v>0</v>
      </c>
      <c r="Q170" s="112">
        <v>40</v>
      </c>
      <c r="R170" s="109">
        <f t="shared" si="17"/>
        <v>720</v>
      </c>
      <c r="S170" s="112">
        <v>40</v>
      </c>
      <c r="T170" s="109">
        <f t="shared" si="18"/>
        <v>720</v>
      </c>
      <c r="U170" s="13">
        <f t="shared" si="19"/>
        <v>80</v>
      </c>
      <c r="V170" s="13">
        <f t="shared" si="19"/>
        <v>1440</v>
      </c>
    </row>
    <row r="171" spans="1:22" ht="24" x14ac:dyDescent="0.55000000000000004">
      <c r="A171" s="19">
        <v>166</v>
      </c>
      <c r="B171" s="96" t="s">
        <v>939</v>
      </c>
      <c r="C171" s="96">
        <v>1000</v>
      </c>
      <c r="D171" s="99" t="s">
        <v>1139</v>
      </c>
      <c r="E171" s="96">
        <v>1</v>
      </c>
      <c r="F171" s="97">
        <v>0</v>
      </c>
      <c r="G171" s="97">
        <v>1</v>
      </c>
      <c r="H171" s="97">
        <v>1</v>
      </c>
      <c r="I171" s="96">
        <v>1</v>
      </c>
      <c r="J171" s="97">
        <f t="shared" si="20"/>
        <v>0</v>
      </c>
      <c r="K171" s="108">
        <v>555</v>
      </c>
      <c r="L171" s="109">
        <f t="shared" si="14"/>
        <v>0</v>
      </c>
      <c r="M171" s="112">
        <v>0</v>
      </c>
      <c r="N171" s="109">
        <f t="shared" si="15"/>
        <v>0</v>
      </c>
      <c r="O171" s="112">
        <v>0</v>
      </c>
      <c r="P171" s="109">
        <f t="shared" si="16"/>
        <v>0</v>
      </c>
      <c r="Q171" s="112">
        <v>0</v>
      </c>
      <c r="R171" s="109">
        <f t="shared" si="17"/>
        <v>0</v>
      </c>
      <c r="S171" s="112">
        <v>0</v>
      </c>
      <c r="T171" s="109">
        <f t="shared" si="18"/>
        <v>0</v>
      </c>
      <c r="U171" s="13">
        <f t="shared" si="19"/>
        <v>0</v>
      </c>
      <c r="V171" s="13">
        <f t="shared" si="19"/>
        <v>0</v>
      </c>
    </row>
    <row r="172" spans="1:22" ht="24" x14ac:dyDescent="0.55000000000000004">
      <c r="A172" s="19">
        <v>167</v>
      </c>
      <c r="B172" s="96" t="s">
        <v>940</v>
      </c>
      <c r="C172" s="96">
        <v>500</v>
      </c>
      <c r="D172" s="99" t="s">
        <v>1139</v>
      </c>
      <c r="E172" s="96">
        <v>37</v>
      </c>
      <c r="F172" s="97">
        <v>44</v>
      </c>
      <c r="G172" s="97">
        <v>43</v>
      </c>
      <c r="H172" s="97">
        <v>48</v>
      </c>
      <c r="I172" s="96">
        <v>0</v>
      </c>
      <c r="J172" s="97">
        <f t="shared" si="20"/>
        <v>48</v>
      </c>
      <c r="K172" s="108">
        <v>63.23</v>
      </c>
      <c r="L172" s="109">
        <f t="shared" si="14"/>
        <v>3035.04</v>
      </c>
      <c r="M172" s="112">
        <v>12</v>
      </c>
      <c r="N172" s="109">
        <f t="shared" si="15"/>
        <v>758.76</v>
      </c>
      <c r="O172" s="112">
        <v>12</v>
      </c>
      <c r="P172" s="109">
        <f t="shared" si="16"/>
        <v>758.76</v>
      </c>
      <c r="Q172" s="112">
        <v>12</v>
      </c>
      <c r="R172" s="109">
        <f t="shared" si="17"/>
        <v>758.76</v>
      </c>
      <c r="S172" s="112">
        <v>12</v>
      </c>
      <c r="T172" s="109">
        <f t="shared" si="18"/>
        <v>758.76</v>
      </c>
      <c r="U172" s="13">
        <f t="shared" si="19"/>
        <v>48</v>
      </c>
      <c r="V172" s="13">
        <f t="shared" si="19"/>
        <v>3035.04</v>
      </c>
    </row>
    <row r="173" spans="1:22" ht="24" x14ac:dyDescent="0.55000000000000004">
      <c r="A173" s="19">
        <v>168</v>
      </c>
      <c r="B173" s="96" t="s">
        <v>941</v>
      </c>
      <c r="C173" s="96">
        <v>500</v>
      </c>
      <c r="D173" s="99" t="s">
        <v>1139</v>
      </c>
      <c r="E173" s="96">
        <v>85</v>
      </c>
      <c r="F173" s="97">
        <v>65</v>
      </c>
      <c r="G173" s="97">
        <v>60</v>
      </c>
      <c r="H173" s="97">
        <f>G173*1.1</f>
        <v>66</v>
      </c>
      <c r="I173" s="96">
        <v>9</v>
      </c>
      <c r="J173" s="97">
        <f t="shared" si="20"/>
        <v>57</v>
      </c>
      <c r="K173" s="108">
        <v>270</v>
      </c>
      <c r="L173" s="109">
        <f t="shared" si="14"/>
        <v>15390</v>
      </c>
      <c r="M173" s="112">
        <v>12</v>
      </c>
      <c r="N173" s="109">
        <f t="shared" si="15"/>
        <v>3240</v>
      </c>
      <c r="O173" s="112">
        <v>15</v>
      </c>
      <c r="P173" s="109">
        <f t="shared" si="16"/>
        <v>4050</v>
      </c>
      <c r="Q173" s="112">
        <v>15</v>
      </c>
      <c r="R173" s="109">
        <f t="shared" si="17"/>
        <v>4050</v>
      </c>
      <c r="S173" s="112">
        <v>15</v>
      </c>
      <c r="T173" s="109">
        <f t="shared" si="18"/>
        <v>4050</v>
      </c>
      <c r="U173" s="13">
        <f t="shared" si="19"/>
        <v>57</v>
      </c>
      <c r="V173" s="13">
        <f t="shared" si="19"/>
        <v>15390</v>
      </c>
    </row>
    <row r="174" spans="1:22" ht="24" x14ac:dyDescent="0.55000000000000004">
      <c r="A174" s="19">
        <v>169</v>
      </c>
      <c r="B174" s="96" t="s">
        <v>942</v>
      </c>
      <c r="C174" s="96">
        <v>500</v>
      </c>
      <c r="D174" s="99" t="s">
        <v>1139</v>
      </c>
      <c r="E174" s="96">
        <v>12</v>
      </c>
      <c r="F174" s="97">
        <v>7</v>
      </c>
      <c r="G174" s="97">
        <v>8</v>
      </c>
      <c r="H174" s="97">
        <v>9</v>
      </c>
      <c r="I174" s="96">
        <v>3</v>
      </c>
      <c r="J174" s="97">
        <f t="shared" si="20"/>
        <v>6</v>
      </c>
      <c r="K174" s="108">
        <v>214</v>
      </c>
      <c r="L174" s="109">
        <f t="shared" si="14"/>
        <v>1284</v>
      </c>
      <c r="M174" s="112">
        <v>0</v>
      </c>
      <c r="N174" s="109">
        <f t="shared" si="15"/>
        <v>0</v>
      </c>
      <c r="O174" s="112">
        <v>3</v>
      </c>
      <c r="P174" s="109">
        <f t="shared" si="16"/>
        <v>642</v>
      </c>
      <c r="Q174" s="112">
        <v>3</v>
      </c>
      <c r="R174" s="109">
        <f t="shared" si="17"/>
        <v>642</v>
      </c>
      <c r="S174" s="112">
        <v>0</v>
      </c>
      <c r="T174" s="109">
        <f t="shared" si="18"/>
        <v>0</v>
      </c>
      <c r="U174" s="13">
        <f t="shared" si="19"/>
        <v>6</v>
      </c>
      <c r="V174" s="13">
        <f t="shared" si="19"/>
        <v>1284</v>
      </c>
    </row>
    <row r="175" spans="1:22" ht="24" x14ac:dyDescent="0.55000000000000004">
      <c r="A175" s="19">
        <v>170</v>
      </c>
      <c r="B175" s="96" t="s">
        <v>943</v>
      </c>
      <c r="C175" s="96">
        <v>100</v>
      </c>
      <c r="D175" s="99" t="s">
        <v>1139</v>
      </c>
      <c r="E175" s="96">
        <v>19</v>
      </c>
      <c r="F175" s="97">
        <v>16</v>
      </c>
      <c r="G175" s="97">
        <v>15</v>
      </c>
      <c r="H175" s="97">
        <v>16</v>
      </c>
      <c r="I175" s="96">
        <v>2</v>
      </c>
      <c r="J175" s="97">
        <f t="shared" si="20"/>
        <v>14</v>
      </c>
      <c r="K175" s="108">
        <v>150</v>
      </c>
      <c r="L175" s="109">
        <f t="shared" si="14"/>
        <v>2100</v>
      </c>
      <c r="M175" s="112">
        <v>2</v>
      </c>
      <c r="N175" s="109">
        <f t="shared" si="15"/>
        <v>300</v>
      </c>
      <c r="O175" s="112">
        <v>4</v>
      </c>
      <c r="P175" s="109">
        <f t="shared" si="16"/>
        <v>600</v>
      </c>
      <c r="Q175" s="112">
        <v>4</v>
      </c>
      <c r="R175" s="109">
        <f t="shared" si="17"/>
        <v>600</v>
      </c>
      <c r="S175" s="112">
        <v>4</v>
      </c>
      <c r="T175" s="109">
        <f t="shared" si="18"/>
        <v>600</v>
      </c>
      <c r="U175" s="13">
        <f t="shared" si="19"/>
        <v>14</v>
      </c>
      <c r="V175" s="13">
        <f t="shared" si="19"/>
        <v>2100</v>
      </c>
    </row>
    <row r="176" spans="1:22" ht="24" x14ac:dyDescent="0.55000000000000004">
      <c r="A176" s="19">
        <v>171</v>
      </c>
      <c r="B176" s="96" t="s">
        <v>944</v>
      </c>
      <c r="C176" s="96">
        <v>1</v>
      </c>
      <c r="D176" s="99" t="s">
        <v>1136</v>
      </c>
      <c r="E176" s="96">
        <v>60</v>
      </c>
      <c r="F176" s="97">
        <v>30</v>
      </c>
      <c r="G176" s="97">
        <v>110</v>
      </c>
      <c r="H176" s="97">
        <v>180</v>
      </c>
      <c r="I176" s="96">
        <v>0</v>
      </c>
      <c r="J176" s="97">
        <f t="shared" si="20"/>
        <v>180</v>
      </c>
      <c r="K176" s="108">
        <v>43</v>
      </c>
      <c r="L176" s="109">
        <f t="shared" si="14"/>
        <v>7740</v>
      </c>
      <c r="M176" s="112">
        <v>50</v>
      </c>
      <c r="N176" s="109">
        <f t="shared" si="15"/>
        <v>2150</v>
      </c>
      <c r="O176" s="112">
        <v>40</v>
      </c>
      <c r="P176" s="109">
        <f t="shared" si="16"/>
        <v>1720</v>
      </c>
      <c r="Q176" s="112">
        <v>50</v>
      </c>
      <c r="R176" s="109">
        <f t="shared" si="17"/>
        <v>2150</v>
      </c>
      <c r="S176" s="112">
        <v>40</v>
      </c>
      <c r="T176" s="109">
        <f t="shared" si="18"/>
        <v>1720</v>
      </c>
      <c r="U176" s="13">
        <f t="shared" si="19"/>
        <v>180</v>
      </c>
      <c r="V176" s="13">
        <f t="shared" si="19"/>
        <v>7740</v>
      </c>
    </row>
    <row r="177" spans="1:22" ht="24" x14ac:dyDescent="0.55000000000000004">
      <c r="A177" s="19">
        <v>172</v>
      </c>
      <c r="B177" s="96" t="s">
        <v>945</v>
      </c>
      <c r="C177" s="96">
        <v>1</v>
      </c>
      <c r="D177" s="99" t="s">
        <v>1141</v>
      </c>
      <c r="E177" s="96">
        <v>132</v>
      </c>
      <c r="F177" s="97">
        <v>120</v>
      </c>
      <c r="G177" s="97">
        <v>105</v>
      </c>
      <c r="H177" s="97">
        <v>122</v>
      </c>
      <c r="I177" s="96">
        <v>12</v>
      </c>
      <c r="J177" s="97">
        <f t="shared" si="20"/>
        <v>110</v>
      </c>
      <c r="K177" s="108">
        <v>52.5</v>
      </c>
      <c r="L177" s="109">
        <f t="shared" si="14"/>
        <v>5775</v>
      </c>
      <c r="M177" s="112">
        <v>20</v>
      </c>
      <c r="N177" s="109">
        <f t="shared" si="15"/>
        <v>1050</v>
      </c>
      <c r="O177" s="112">
        <v>30</v>
      </c>
      <c r="P177" s="109">
        <f t="shared" si="16"/>
        <v>1575</v>
      </c>
      <c r="Q177" s="112">
        <v>30</v>
      </c>
      <c r="R177" s="109">
        <f t="shared" si="17"/>
        <v>1575</v>
      </c>
      <c r="S177" s="112">
        <v>30</v>
      </c>
      <c r="T177" s="109">
        <f t="shared" si="18"/>
        <v>1575</v>
      </c>
      <c r="U177" s="13">
        <f t="shared" si="19"/>
        <v>110</v>
      </c>
      <c r="V177" s="13">
        <f t="shared" si="19"/>
        <v>5775</v>
      </c>
    </row>
    <row r="178" spans="1:22" ht="24" x14ac:dyDescent="0.55000000000000004">
      <c r="A178" s="19">
        <v>173</v>
      </c>
      <c r="B178" s="96" t="s">
        <v>946</v>
      </c>
      <c r="C178" s="96">
        <v>60</v>
      </c>
      <c r="D178" s="99" t="s">
        <v>1139</v>
      </c>
      <c r="E178" s="96">
        <v>1049</v>
      </c>
      <c r="F178" s="97">
        <v>1175</v>
      </c>
      <c r="G178" s="97">
        <v>1227</v>
      </c>
      <c r="H178" s="97">
        <v>1350</v>
      </c>
      <c r="I178" s="96">
        <v>0</v>
      </c>
      <c r="J178" s="97">
        <f t="shared" si="20"/>
        <v>1350</v>
      </c>
      <c r="K178" s="108">
        <v>187.38</v>
      </c>
      <c r="L178" s="109">
        <f t="shared" si="14"/>
        <v>252963</v>
      </c>
      <c r="M178" s="112">
        <v>300</v>
      </c>
      <c r="N178" s="109">
        <f t="shared" si="15"/>
        <v>56214</v>
      </c>
      <c r="O178" s="112">
        <v>400</v>
      </c>
      <c r="P178" s="109">
        <f t="shared" si="16"/>
        <v>74952</v>
      </c>
      <c r="Q178" s="112">
        <v>300</v>
      </c>
      <c r="R178" s="109">
        <f t="shared" si="17"/>
        <v>56214</v>
      </c>
      <c r="S178" s="112">
        <v>350</v>
      </c>
      <c r="T178" s="109">
        <f t="shared" si="18"/>
        <v>65583</v>
      </c>
      <c r="U178" s="13">
        <f t="shared" si="19"/>
        <v>1350</v>
      </c>
      <c r="V178" s="13">
        <f t="shared" si="19"/>
        <v>252963</v>
      </c>
    </row>
    <row r="179" spans="1:22" ht="24" x14ac:dyDescent="0.55000000000000004">
      <c r="A179" s="19">
        <v>174</v>
      </c>
      <c r="B179" s="96" t="s">
        <v>947</v>
      </c>
      <c r="C179" s="96">
        <v>1</v>
      </c>
      <c r="D179" s="99" t="s">
        <v>1150</v>
      </c>
      <c r="E179" s="96">
        <v>4</v>
      </c>
      <c r="F179" s="97">
        <v>2</v>
      </c>
      <c r="G179" s="97">
        <v>3</v>
      </c>
      <c r="H179" s="97">
        <v>4</v>
      </c>
      <c r="I179" s="96">
        <v>0</v>
      </c>
      <c r="J179" s="97">
        <f t="shared" si="20"/>
        <v>4</v>
      </c>
      <c r="K179" s="108">
        <v>60</v>
      </c>
      <c r="L179" s="109">
        <f t="shared" si="14"/>
        <v>240</v>
      </c>
      <c r="M179" s="112">
        <v>2</v>
      </c>
      <c r="N179" s="109">
        <f t="shared" si="15"/>
        <v>120</v>
      </c>
      <c r="O179" s="112">
        <v>0</v>
      </c>
      <c r="P179" s="109">
        <f t="shared" si="16"/>
        <v>0</v>
      </c>
      <c r="Q179" s="112">
        <v>2</v>
      </c>
      <c r="R179" s="109">
        <f t="shared" si="17"/>
        <v>120</v>
      </c>
      <c r="S179" s="112">
        <v>0</v>
      </c>
      <c r="T179" s="109">
        <f t="shared" si="18"/>
        <v>0</v>
      </c>
      <c r="U179" s="13">
        <f t="shared" si="19"/>
        <v>4</v>
      </c>
      <c r="V179" s="13">
        <f t="shared" si="19"/>
        <v>240</v>
      </c>
    </row>
    <row r="180" spans="1:22" ht="24" x14ac:dyDescent="0.55000000000000004">
      <c r="A180" s="19">
        <v>175</v>
      </c>
      <c r="B180" s="96" t="s">
        <v>948</v>
      </c>
      <c r="C180" s="96">
        <v>2</v>
      </c>
      <c r="D180" s="99" t="s">
        <v>1139</v>
      </c>
      <c r="E180" s="96">
        <v>20</v>
      </c>
      <c r="F180" s="97">
        <v>10</v>
      </c>
      <c r="G180" s="97">
        <v>30</v>
      </c>
      <c r="H180" s="97">
        <v>35</v>
      </c>
      <c r="I180" s="96">
        <v>20</v>
      </c>
      <c r="J180" s="97">
        <f t="shared" si="20"/>
        <v>15</v>
      </c>
      <c r="K180" s="108">
        <v>32.1</v>
      </c>
      <c r="L180" s="109">
        <f t="shared" si="14"/>
        <v>481.5</v>
      </c>
      <c r="M180" s="112">
        <v>0</v>
      </c>
      <c r="N180" s="109">
        <f t="shared" si="15"/>
        <v>0</v>
      </c>
      <c r="O180" s="112">
        <v>0</v>
      </c>
      <c r="P180" s="109">
        <f t="shared" si="16"/>
        <v>0</v>
      </c>
      <c r="Q180" s="112">
        <v>15</v>
      </c>
      <c r="R180" s="109">
        <f t="shared" si="17"/>
        <v>481.5</v>
      </c>
      <c r="S180" s="112">
        <v>0</v>
      </c>
      <c r="T180" s="109">
        <f t="shared" si="18"/>
        <v>0</v>
      </c>
      <c r="U180" s="13">
        <f t="shared" si="19"/>
        <v>15</v>
      </c>
      <c r="V180" s="13">
        <f t="shared" si="19"/>
        <v>481.5</v>
      </c>
    </row>
    <row r="181" spans="1:22" ht="24" x14ac:dyDescent="0.55000000000000004">
      <c r="A181" s="19">
        <v>176</v>
      </c>
      <c r="B181" s="96" t="s">
        <v>949</v>
      </c>
      <c r="C181" s="96">
        <v>1</v>
      </c>
      <c r="D181" s="99" t="s">
        <v>1146</v>
      </c>
      <c r="E181" s="96">
        <v>31</v>
      </c>
      <c r="F181" s="97">
        <v>36</v>
      </c>
      <c r="G181" s="97">
        <v>20</v>
      </c>
      <c r="H181" s="97">
        <f>G181*1.1</f>
        <v>22</v>
      </c>
      <c r="I181" s="96">
        <v>11</v>
      </c>
      <c r="J181" s="97">
        <f t="shared" si="20"/>
        <v>11</v>
      </c>
      <c r="K181" s="108">
        <v>96.3</v>
      </c>
      <c r="L181" s="109">
        <f t="shared" si="14"/>
        <v>1059.3</v>
      </c>
      <c r="M181" s="112">
        <v>0</v>
      </c>
      <c r="N181" s="109">
        <f t="shared" si="15"/>
        <v>0</v>
      </c>
      <c r="O181" s="112">
        <v>0</v>
      </c>
      <c r="P181" s="109">
        <f t="shared" si="16"/>
        <v>0</v>
      </c>
      <c r="Q181" s="112">
        <v>11</v>
      </c>
      <c r="R181" s="109">
        <f t="shared" si="17"/>
        <v>1059.3</v>
      </c>
      <c r="S181" s="112">
        <v>0</v>
      </c>
      <c r="T181" s="109">
        <f t="shared" si="18"/>
        <v>0</v>
      </c>
      <c r="U181" s="13">
        <f t="shared" si="19"/>
        <v>11</v>
      </c>
      <c r="V181" s="13">
        <f t="shared" si="19"/>
        <v>1059.3</v>
      </c>
    </row>
    <row r="182" spans="1:22" ht="24" x14ac:dyDescent="0.55000000000000004">
      <c r="A182" s="19">
        <v>177</v>
      </c>
      <c r="B182" s="96" t="s">
        <v>950</v>
      </c>
      <c r="C182" s="96">
        <v>500</v>
      </c>
      <c r="D182" s="99" t="s">
        <v>1145</v>
      </c>
      <c r="E182" s="96">
        <v>10</v>
      </c>
      <c r="F182" s="97">
        <v>8</v>
      </c>
      <c r="G182" s="97">
        <v>10</v>
      </c>
      <c r="H182" s="97">
        <v>12</v>
      </c>
      <c r="I182" s="96">
        <v>0</v>
      </c>
      <c r="J182" s="97">
        <f t="shared" si="20"/>
        <v>12</v>
      </c>
      <c r="K182" s="108">
        <v>856</v>
      </c>
      <c r="L182" s="109">
        <f t="shared" si="14"/>
        <v>10272</v>
      </c>
      <c r="M182" s="112">
        <v>3</v>
      </c>
      <c r="N182" s="109">
        <f t="shared" si="15"/>
        <v>2568</v>
      </c>
      <c r="O182" s="112">
        <v>3</v>
      </c>
      <c r="P182" s="109">
        <f t="shared" si="16"/>
        <v>2568</v>
      </c>
      <c r="Q182" s="112">
        <v>3</v>
      </c>
      <c r="R182" s="109">
        <f t="shared" si="17"/>
        <v>2568</v>
      </c>
      <c r="S182" s="112">
        <v>3</v>
      </c>
      <c r="T182" s="109">
        <f t="shared" si="18"/>
        <v>2568</v>
      </c>
      <c r="U182" s="13">
        <f t="shared" si="19"/>
        <v>12</v>
      </c>
      <c r="V182" s="13">
        <f t="shared" si="19"/>
        <v>10272</v>
      </c>
    </row>
    <row r="183" spans="1:22" ht="24" x14ac:dyDescent="0.55000000000000004">
      <c r="A183" s="19">
        <v>178</v>
      </c>
      <c r="B183" s="96" t="s">
        <v>951</v>
      </c>
      <c r="C183" s="96">
        <v>120</v>
      </c>
      <c r="D183" s="99" t="s">
        <v>1139</v>
      </c>
      <c r="E183" s="96">
        <v>179</v>
      </c>
      <c r="F183" s="97">
        <v>188</v>
      </c>
      <c r="G183" s="97">
        <v>141</v>
      </c>
      <c r="H183" s="97">
        <v>158</v>
      </c>
      <c r="I183" s="96">
        <v>18</v>
      </c>
      <c r="J183" s="97">
        <f t="shared" si="20"/>
        <v>140</v>
      </c>
      <c r="K183" s="108">
        <v>1481</v>
      </c>
      <c r="L183" s="109">
        <f t="shared" si="14"/>
        <v>207340</v>
      </c>
      <c r="M183" s="112">
        <v>30</v>
      </c>
      <c r="N183" s="109">
        <f t="shared" si="15"/>
        <v>44430</v>
      </c>
      <c r="O183" s="112">
        <v>40</v>
      </c>
      <c r="P183" s="109">
        <f t="shared" si="16"/>
        <v>59240</v>
      </c>
      <c r="Q183" s="112">
        <v>40</v>
      </c>
      <c r="R183" s="109">
        <f t="shared" si="17"/>
        <v>59240</v>
      </c>
      <c r="S183" s="112">
        <v>30</v>
      </c>
      <c r="T183" s="109">
        <f t="shared" si="18"/>
        <v>44430</v>
      </c>
      <c r="U183" s="13">
        <f t="shared" si="19"/>
        <v>140</v>
      </c>
      <c r="V183" s="13">
        <f t="shared" si="19"/>
        <v>207340</v>
      </c>
    </row>
    <row r="184" spans="1:22" ht="24" x14ac:dyDescent="0.55000000000000004">
      <c r="A184" s="19">
        <v>179</v>
      </c>
      <c r="B184" s="96" t="s">
        <v>952</v>
      </c>
      <c r="C184" s="96">
        <v>1000</v>
      </c>
      <c r="D184" s="99" t="s">
        <v>1143</v>
      </c>
      <c r="E184" s="96">
        <v>17</v>
      </c>
      <c r="F184" s="97">
        <v>14</v>
      </c>
      <c r="G184" s="97">
        <v>26</v>
      </c>
      <c r="H184" s="97">
        <v>29</v>
      </c>
      <c r="I184" s="96">
        <v>4</v>
      </c>
      <c r="J184" s="97">
        <f t="shared" si="20"/>
        <v>25</v>
      </c>
      <c r="K184" s="108">
        <v>220</v>
      </c>
      <c r="L184" s="109">
        <f t="shared" si="14"/>
        <v>5500</v>
      </c>
      <c r="M184" s="112">
        <v>5</v>
      </c>
      <c r="N184" s="109">
        <f t="shared" si="15"/>
        <v>1100</v>
      </c>
      <c r="O184" s="112">
        <v>7</v>
      </c>
      <c r="P184" s="109">
        <f t="shared" si="16"/>
        <v>1540</v>
      </c>
      <c r="Q184" s="112">
        <v>8</v>
      </c>
      <c r="R184" s="109">
        <f t="shared" si="17"/>
        <v>1760</v>
      </c>
      <c r="S184" s="112">
        <v>5</v>
      </c>
      <c r="T184" s="109">
        <f t="shared" si="18"/>
        <v>1100</v>
      </c>
      <c r="U184" s="13">
        <f t="shared" si="19"/>
        <v>25</v>
      </c>
      <c r="V184" s="13">
        <f t="shared" si="19"/>
        <v>5500</v>
      </c>
    </row>
    <row r="185" spans="1:22" ht="24" x14ac:dyDescent="0.55000000000000004">
      <c r="A185" s="19">
        <v>180</v>
      </c>
      <c r="B185" s="96" t="s">
        <v>953</v>
      </c>
      <c r="C185" s="96">
        <v>300</v>
      </c>
      <c r="D185" s="99" t="s">
        <v>1139</v>
      </c>
      <c r="E185" s="96">
        <v>283</v>
      </c>
      <c r="F185" s="97">
        <v>357</v>
      </c>
      <c r="G185" s="97">
        <v>566</v>
      </c>
      <c r="H185" s="97">
        <v>625</v>
      </c>
      <c r="I185" s="96">
        <v>50</v>
      </c>
      <c r="J185" s="97">
        <f t="shared" si="20"/>
        <v>575</v>
      </c>
      <c r="K185" s="108">
        <v>260</v>
      </c>
      <c r="L185" s="109">
        <f t="shared" si="14"/>
        <v>149500</v>
      </c>
      <c r="M185" s="112">
        <v>125</v>
      </c>
      <c r="N185" s="109">
        <f t="shared" si="15"/>
        <v>32500</v>
      </c>
      <c r="O185" s="112">
        <v>150</v>
      </c>
      <c r="P185" s="109">
        <f t="shared" si="16"/>
        <v>39000</v>
      </c>
      <c r="Q185" s="112">
        <v>150</v>
      </c>
      <c r="R185" s="109">
        <f t="shared" si="17"/>
        <v>39000</v>
      </c>
      <c r="S185" s="112">
        <v>150</v>
      </c>
      <c r="T185" s="109">
        <f t="shared" si="18"/>
        <v>39000</v>
      </c>
      <c r="U185" s="13">
        <f t="shared" si="19"/>
        <v>575</v>
      </c>
      <c r="V185" s="13">
        <f t="shared" si="19"/>
        <v>149500</v>
      </c>
    </row>
    <row r="186" spans="1:22" ht="24" x14ac:dyDescent="0.55000000000000004">
      <c r="A186" s="19">
        <v>181</v>
      </c>
      <c r="B186" s="96" t="s">
        <v>954</v>
      </c>
      <c r="C186" s="96">
        <v>1</v>
      </c>
      <c r="D186" s="99" t="s">
        <v>1140</v>
      </c>
      <c r="E186" s="96">
        <v>5279</v>
      </c>
      <c r="F186" s="97">
        <v>4980</v>
      </c>
      <c r="G186" s="97">
        <v>4245</v>
      </c>
      <c r="H186" s="97">
        <v>4670</v>
      </c>
      <c r="I186" s="96">
        <v>140</v>
      </c>
      <c r="J186" s="97">
        <f t="shared" si="20"/>
        <v>4530</v>
      </c>
      <c r="K186" s="108">
        <v>12</v>
      </c>
      <c r="L186" s="109">
        <f t="shared" si="14"/>
        <v>54360</v>
      </c>
      <c r="M186" s="112">
        <v>1000</v>
      </c>
      <c r="N186" s="109">
        <f t="shared" si="15"/>
        <v>12000</v>
      </c>
      <c r="O186" s="112">
        <v>1300</v>
      </c>
      <c r="P186" s="109">
        <f t="shared" si="16"/>
        <v>15600</v>
      </c>
      <c r="Q186" s="112">
        <v>1430</v>
      </c>
      <c r="R186" s="109">
        <f t="shared" si="17"/>
        <v>17160</v>
      </c>
      <c r="S186" s="112">
        <v>800</v>
      </c>
      <c r="T186" s="109">
        <f t="shared" si="18"/>
        <v>9600</v>
      </c>
      <c r="U186" s="13">
        <f t="shared" si="19"/>
        <v>4530</v>
      </c>
      <c r="V186" s="13">
        <f t="shared" si="19"/>
        <v>54360</v>
      </c>
    </row>
    <row r="187" spans="1:22" ht="24" x14ac:dyDescent="0.55000000000000004">
      <c r="A187" s="19">
        <v>182</v>
      </c>
      <c r="B187" s="96" t="s">
        <v>955</v>
      </c>
      <c r="C187" s="96">
        <v>1</v>
      </c>
      <c r="D187" s="99" t="s">
        <v>1144</v>
      </c>
      <c r="E187" s="96">
        <v>10</v>
      </c>
      <c r="F187" s="97">
        <v>0</v>
      </c>
      <c r="G187" s="97">
        <v>0</v>
      </c>
      <c r="H187" s="97">
        <v>20</v>
      </c>
      <c r="I187" s="96">
        <v>20</v>
      </c>
      <c r="J187" s="97">
        <f t="shared" si="20"/>
        <v>0</v>
      </c>
      <c r="K187" s="108">
        <v>55</v>
      </c>
      <c r="L187" s="109">
        <f t="shared" si="14"/>
        <v>0</v>
      </c>
      <c r="M187" s="112">
        <v>0</v>
      </c>
      <c r="N187" s="109">
        <f t="shared" si="15"/>
        <v>0</v>
      </c>
      <c r="O187" s="112">
        <v>0</v>
      </c>
      <c r="P187" s="109">
        <f t="shared" si="16"/>
        <v>0</v>
      </c>
      <c r="Q187" s="112">
        <v>0</v>
      </c>
      <c r="R187" s="109">
        <f t="shared" si="17"/>
        <v>0</v>
      </c>
      <c r="S187" s="112">
        <v>0</v>
      </c>
      <c r="T187" s="109">
        <f t="shared" si="18"/>
        <v>0</v>
      </c>
      <c r="U187" s="13">
        <f t="shared" si="19"/>
        <v>0</v>
      </c>
      <c r="V187" s="13">
        <f t="shared" si="19"/>
        <v>0</v>
      </c>
    </row>
    <row r="188" spans="1:22" ht="24" x14ac:dyDescent="0.55000000000000004">
      <c r="A188" s="19">
        <v>183</v>
      </c>
      <c r="B188" s="96" t="s">
        <v>956</v>
      </c>
      <c r="C188" s="96">
        <v>500</v>
      </c>
      <c r="D188" s="99" t="s">
        <v>1139</v>
      </c>
      <c r="E188" s="96">
        <v>2840</v>
      </c>
      <c r="F188" s="97">
        <v>2800</v>
      </c>
      <c r="G188" s="97">
        <v>3450</v>
      </c>
      <c r="H188" s="97">
        <f>G188*1.1</f>
        <v>3795.0000000000005</v>
      </c>
      <c r="I188" s="96">
        <v>180</v>
      </c>
      <c r="J188" s="97">
        <f t="shared" si="20"/>
        <v>3615.0000000000005</v>
      </c>
      <c r="K188" s="108">
        <v>175</v>
      </c>
      <c r="L188" s="109">
        <f t="shared" si="14"/>
        <v>632625.00000000012</v>
      </c>
      <c r="M188" s="112">
        <v>900</v>
      </c>
      <c r="N188" s="109">
        <f t="shared" si="15"/>
        <v>157500</v>
      </c>
      <c r="O188" s="112">
        <v>900</v>
      </c>
      <c r="P188" s="109">
        <f t="shared" si="16"/>
        <v>157500</v>
      </c>
      <c r="Q188" s="112">
        <v>915</v>
      </c>
      <c r="R188" s="109">
        <f t="shared" si="17"/>
        <v>160125</v>
      </c>
      <c r="S188" s="112">
        <v>900</v>
      </c>
      <c r="T188" s="109">
        <f t="shared" si="18"/>
        <v>157500</v>
      </c>
      <c r="U188" s="13">
        <f t="shared" si="19"/>
        <v>3615</v>
      </c>
      <c r="V188" s="13">
        <f t="shared" si="19"/>
        <v>632625</v>
      </c>
    </row>
    <row r="189" spans="1:22" ht="24" x14ac:dyDescent="0.55000000000000004">
      <c r="A189" s="19">
        <v>184</v>
      </c>
      <c r="B189" s="96" t="s">
        <v>957</v>
      </c>
      <c r="C189" s="96">
        <v>1</v>
      </c>
      <c r="D189" s="99" t="s">
        <v>1141</v>
      </c>
      <c r="E189" s="96">
        <v>0</v>
      </c>
      <c r="F189" s="97">
        <v>36</v>
      </c>
      <c r="G189" s="97">
        <v>0</v>
      </c>
      <c r="H189" s="97">
        <v>40</v>
      </c>
      <c r="I189" s="96">
        <v>0</v>
      </c>
      <c r="J189" s="97">
        <f t="shared" si="20"/>
        <v>40</v>
      </c>
      <c r="K189" s="108">
        <v>250</v>
      </c>
      <c r="L189" s="109">
        <f t="shared" si="14"/>
        <v>10000</v>
      </c>
      <c r="M189" s="112">
        <v>20</v>
      </c>
      <c r="N189" s="109">
        <f t="shared" si="15"/>
        <v>5000</v>
      </c>
      <c r="O189" s="112">
        <v>0</v>
      </c>
      <c r="P189" s="109">
        <f t="shared" si="16"/>
        <v>0</v>
      </c>
      <c r="Q189" s="112">
        <v>20</v>
      </c>
      <c r="R189" s="109">
        <f t="shared" si="17"/>
        <v>5000</v>
      </c>
      <c r="S189" s="112">
        <v>0</v>
      </c>
      <c r="T189" s="109">
        <f t="shared" si="18"/>
        <v>0</v>
      </c>
      <c r="U189" s="13">
        <f t="shared" si="19"/>
        <v>40</v>
      </c>
      <c r="V189" s="13">
        <f t="shared" si="19"/>
        <v>10000</v>
      </c>
    </row>
    <row r="190" spans="1:22" ht="24" x14ac:dyDescent="0.55000000000000004">
      <c r="A190" s="19">
        <v>185</v>
      </c>
      <c r="B190" s="96" t="s">
        <v>958</v>
      </c>
      <c r="C190" s="96">
        <v>1</v>
      </c>
      <c r="D190" s="99" t="s">
        <v>1138</v>
      </c>
      <c r="E190" s="96">
        <v>400</v>
      </c>
      <c r="F190" s="97">
        <v>300</v>
      </c>
      <c r="G190" s="97">
        <v>330</v>
      </c>
      <c r="H190" s="97">
        <v>365</v>
      </c>
      <c r="I190" s="96">
        <v>50</v>
      </c>
      <c r="J190" s="97">
        <f t="shared" si="20"/>
        <v>315</v>
      </c>
      <c r="K190" s="108">
        <v>6.6</v>
      </c>
      <c r="L190" s="109">
        <f t="shared" si="14"/>
        <v>2079</v>
      </c>
      <c r="M190" s="112">
        <v>85</v>
      </c>
      <c r="N190" s="109">
        <f t="shared" si="15"/>
        <v>561</v>
      </c>
      <c r="O190" s="112">
        <v>90</v>
      </c>
      <c r="P190" s="109">
        <f t="shared" si="16"/>
        <v>594</v>
      </c>
      <c r="Q190" s="112">
        <v>90</v>
      </c>
      <c r="R190" s="109">
        <f t="shared" si="17"/>
        <v>594</v>
      </c>
      <c r="S190" s="112">
        <v>50</v>
      </c>
      <c r="T190" s="109">
        <f t="shared" si="18"/>
        <v>330</v>
      </c>
      <c r="U190" s="13">
        <f t="shared" si="19"/>
        <v>315</v>
      </c>
      <c r="V190" s="13">
        <f t="shared" si="19"/>
        <v>2079</v>
      </c>
    </row>
    <row r="191" spans="1:22" ht="24" x14ac:dyDescent="0.55000000000000004">
      <c r="A191" s="19">
        <v>186</v>
      </c>
      <c r="B191" s="96" t="s">
        <v>959</v>
      </c>
      <c r="C191" s="96">
        <v>1000</v>
      </c>
      <c r="D191" s="99" t="s">
        <v>1139</v>
      </c>
      <c r="E191" s="96">
        <v>1</v>
      </c>
      <c r="F191" s="97">
        <v>2</v>
      </c>
      <c r="G191" s="97">
        <v>1</v>
      </c>
      <c r="H191" s="97">
        <v>2</v>
      </c>
      <c r="I191" s="96">
        <v>1</v>
      </c>
      <c r="J191" s="97">
        <f t="shared" si="20"/>
        <v>1</v>
      </c>
      <c r="K191" s="108">
        <v>186</v>
      </c>
      <c r="L191" s="109">
        <f t="shared" si="14"/>
        <v>186</v>
      </c>
      <c r="M191" s="112">
        <v>0</v>
      </c>
      <c r="N191" s="109">
        <f t="shared" si="15"/>
        <v>0</v>
      </c>
      <c r="O191" s="112">
        <v>0</v>
      </c>
      <c r="P191" s="109">
        <f t="shared" si="16"/>
        <v>0</v>
      </c>
      <c r="Q191" s="112">
        <v>1</v>
      </c>
      <c r="R191" s="109">
        <f t="shared" si="17"/>
        <v>186</v>
      </c>
      <c r="S191" s="112">
        <v>0</v>
      </c>
      <c r="T191" s="109">
        <f t="shared" si="18"/>
        <v>0</v>
      </c>
      <c r="U191" s="13">
        <f t="shared" si="19"/>
        <v>1</v>
      </c>
      <c r="V191" s="13">
        <f t="shared" si="19"/>
        <v>186</v>
      </c>
    </row>
    <row r="192" spans="1:22" ht="24" x14ac:dyDescent="0.55000000000000004">
      <c r="A192" s="19">
        <v>187</v>
      </c>
      <c r="B192" s="96" t="s">
        <v>960</v>
      </c>
      <c r="C192" s="96">
        <v>1</v>
      </c>
      <c r="D192" s="99" t="s">
        <v>1137</v>
      </c>
      <c r="E192" s="96">
        <v>800</v>
      </c>
      <c r="F192" s="97">
        <v>1000</v>
      </c>
      <c r="G192" s="97">
        <v>1550</v>
      </c>
      <c r="H192" s="97">
        <v>1700</v>
      </c>
      <c r="I192" s="96">
        <v>300</v>
      </c>
      <c r="J192" s="97">
        <f t="shared" si="20"/>
        <v>1400</v>
      </c>
      <c r="K192" s="108">
        <v>2.68</v>
      </c>
      <c r="L192" s="109">
        <f t="shared" si="14"/>
        <v>3752</v>
      </c>
      <c r="M192" s="112">
        <v>200</v>
      </c>
      <c r="N192" s="109">
        <f t="shared" si="15"/>
        <v>536</v>
      </c>
      <c r="O192" s="112">
        <v>400</v>
      </c>
      <c r="P192" s="109">
        <f t="shared" si="16"/>
        <v>1072</v>
      </c>
      <c r="Q192" s="112">
        <v>400</v>
      </c>
      <c r="R192" s="109">
        <f t="shared" si="17"/>
        <v>1072</v>
      </c>
      <c r="S192" s="112">
        <v>400</v>
      </c>
      <c r="T192" s="109">
        <f t="shared" si="18"/>
        <v>1072</v>
      </c>
      <c r="U192" s="13">
        <f t="shared" si="19"/>
        <v>1400</v>
      </c>
      <c r="V192" s="13">
        <f t="shared" si="19"/>
        <v>3752</v>
      </c>
    </row>
    <row r="193" spans="1:22" ht="24" x14ac:dyDescent="0.55000000000000004">
      <c r="A193" s="19">
        <v>188</v>
      </c>
      <c r="B193" s="96" t="s">
        <v>961</v>
      </c>
      <c r="C193" s="96">
        <v>1</v>
      </c>
      <c r="D193" s="99" t="s">
        <v>1144</v>
      </c>
      <c r="E193" s="96">
        <v>570</v>
      </c>
      <c r="F193" s="97">
        <v>655</v>
      </c>
      <c r="G193" s="97">
        <v>565</v>
      </c>
      <c r="H193" s="97">
        <v>600</v>
      </c>
      <c r="I193" s="96">
        <v>0</v>
      </c>
      <c r="J193" s="97">
        <f t="shared" si="20"/>
        <v>600</v>
      </c>
      <c r="K193" s="108">
        <v>17.48</v>
      </c>
      <c r="L193" s="109">
        <f t="shared" si="14"/>
        <v>10488</v>
      </c>
      <c r="M193" s="112">
        <v>150</v>
      </c>
      <c r="N193" s="109">
        <f t="shared" si="15"/>
        <v>2622</v>
      </c>
      <c r="O193" s="112">
        <v>150</v>
      </c>
      <c r="P193" s="109">
        <f t="shared" si="16"/>
        <v>2622</v>
      </c>
      <c r="Q193" s="112">
        <v>150</v>
      </c>
      <c r="R193" s="109">
        <f t="shared" si="17"/>
        <v>2622</v>
      </c>
      <c r="S193" s="112">
        <v>150</v>
      </c>
      <c r="T193" s="109">
        <f t="shared" si="18"/>
        <v>2622</v>
      </c>
      <c r="U193" s="13">
        <f t="shared" si="19"/>
        <v>600</v>
      </c>
      <c r="V193" s="13">
        <f t="shared" si="19"/>
        <v>10488</v>
      </c>
    </row>
    <row r="194" spans="1:22" ht="24" x14ac:dyDescent="0.55000000000000004">
      <c r="A194" s="19">
        <v>189</v>
      </c>
      <c r="B194" s="96" t="s">
        <v>962</v>
      </c>
      <c r="C194" s="96">
        <v>500</v>
      </c>
      <c r="D194" s="99" t="s">
        <v>1139</v>
      </c>
      <c r="E194" s="96">
        <v>16</v>
      </c>
      <c r="F194" s="97">
        <v>15</v>
      </c>
      <c r="G194" s="97">
        <v>11</v>
      </c>
      <c r="H194" s="97">
        <v>12</v>
      </c>
      <c r="I194" s="96">
        <v>6</v>
      </c>
      <c r="J194" s="97">
        <f>H194-I194</f>
        <v>6</v>
      </c>
      <c r="K194" s="108">
        <v>220</v>
      </c>
      <c r="L194" s="109">
        <f t="shared" si="14"/>
        <v>1320</v>
      </c>
      <c r="M194" s="112">
        <v>0</v>
      </c>
      <c r="N194" s="109">
        <f t="shared" si="15"/>
        <v>0</v>
      </c>
      <c r="O194" s="112">
        <v>3</v>
      </c>
      <c r="P194" s="109">
        <f t="shared" si="16"/>
        <v>660</v>
      </c>
      <c r="Q194" s="112">
        <v>3</v>
      </c>
      <c r="R194" s="109">
        <f t="shared" si="17"/>
        <v>660</v>
      </c>
      <c r="S194" s="112">
        <v>0</v>
      </c>
      <c r="T194" s="109">
        <f t="shared" si="18"/>
        <v>0</v>
      </c>
      <c r="U194" s="13">
        <f t="shared" si="19"/>
        <v>6</v>
      </c>
      <c r="V194" s="13">
        <f t="shared" si="19"/>
        <v>1320</v>
      </c>
    </row>
    <row r="195" spans="1:22" ht="24" x14ac:dyDescent="0.55000000000000004">
      <c r="A195" s="19">
        <v>190</v>
      </c>
      <c r="B195" s="96" t="s">
        <v>963</v>
      </c>
      <c r="C195" s="96">
        <v>500</v>
      </c>
      <c r="D195" s="99" t="s">
        <v>1139</v>
      </c>
      <c r="E195" s="96">
        <v>253</v>
      </c>
      <c r="F195" s="97">
        <v>242</v>
      </c>
      <c r="G195" s="97">
        <v>340</v>
      </c>
      <c r="H195" s="97">
        <v>375</v>
      </c>
      <c r="I195" s="96">
        <v>59</v>
      </c>
      <c r="J195" s="97">
        <f t="shared" si="20"/>
        <v>316</v>
      </c>
      <c r="K195" s="108">
        <v>250</v>
      </c>
      <c r="L195" s="109">
        <f t="shared" si="14"/>
        <v>79000</v>
      </c>
      <c r="M195" s="112">
        <v>50</v>
      </c>
      <c r="N195" s="109">
        <f t="shared" si="15"/>
        <v>12500</v>
      </c>
      <c r="O195" s="112">
        <v>80</v>
      </c>
      <c r="P195" s="109">
        <f t="shared" si="16"/>
        <v>20000</v>
      </c>
      <c r="Q195" s="112">
        <v>100</v>
      </c>
      <c r="R195" s="109">
        <f t="shared" si="17"/>
        <v>25000</v>
      </c>
      <c r="S195" s="112">
        <v>86</v>
      </c>
      <c r="T195" s="109">
        <f t="shared" si="18"/>
        <v>21500</v>
      </c>
      <c r="U195" s="13">
        <f t="shared" si="19"/>
        <v>316</v>
      </c>
      <c r="V195" s="13">
        <f t="shared" si="19"/>
        <v>79000</v>
      </c>
    </row>
    <row r="196" spans="1:22" ht="24" x14ac:dyDescent="0.55000000000000004">
      <c r="A196" s="19">
        <v>191</v>
      </c>
      <c r="B196" s="96" t="s">
        <v>964</v>
      </c>
      <c r="C196" s="96">
        <v>1</v>
      </c>
      <c r="D196" s="99" t="s">
        <v>1144</v>
      </c>
      <c r="E196" s="96">
        <v>1220</v>
      </c>
      <c r="F196" s="97">
        <v>1440</v>
      </c>
      <c r="G196" s="97">
        <v>2050</v>
      </c>
      <c r="H196" s="97">
        <f>G196*1.1</f>
        <v>2255</v>
      </c>
      <c r="I196" s="96">
        <v>120</v>
      </c>
      <c r="J196" s="97">
        <f t="shared" si="20"/>
        <v>2135</v>
      </c>
      <c r="K196" s="108">
        <v>69</v>
      </c>
      <c r="L196" s="109">
        <f t="shared" si="14"/>
        <v>147315</v>
      </c>
      <c r="M196" s="112">
        <v>500</v>
      </c>
      <c r="N196" s="109">
        <f t="shared" si="15"/>
        <v>34500</v>
      </c>
      <c r="O196" s="112">
        <v>500</v>
      </c>
      <c r="P196" s="109">
        <f t="shared" si="16"/>
        <v>34500</v>
      </c>
      <c r="Q196" s="112">
        <v>635</v>
      </c>
      <c r="R196" s="109">
        <f t="shared" si="17"/>
        <v>43815</v>
      </c>
      <c r="S196" s="112">
        <v>500</v>
      </c>
      <c r="T196" s="109">
        <f t="shared" si="18"/>
        <v>34500</v>
      </c>
      <c r="U196" s="13">
        <f t="shared" si="19"/>
        <v>2135</v>
      </c>
      <c r="V196" s="13">
        <f t="shared" si="19"/>
        <v>147315</v>
      </c>
    </row>
    <row r="197" spans="1:22" ht="24" x14ac:dyDescent="0.55000000000000004">
      <c r="A197" s="19">
        <v>192</v>
      </c>
      <c r="B197" s="96" t="s">
        <v>965</v>
      </c>
      <c r="C197" s="96">
        <v>1</v>
      </c>
      <c r="D197" s="99" t="s">
        <v>1141</v>
      </c>
      <c r="E197" s="96">
        <v>930</v>
      </c>
      <c r="F197" s="97">
        <v>615</v>
      </c>
      <c r="G197" s="97">
        <v>560</v>
      </c>
      <c r="H197" s="97">
        <v>620</v>
      </c>
      <c r="I197" s="96">
        <v>200</v>
      </c>
      <c r="J197" s="97">
        <f t="shared" si="20"/>
        <v>420</v>
      </c>
      <c r="K197" s="108">
        <v>5</v>
      </c>
      <c r="L197" s="109">
        <f t="shared" si="14"/>
        <v>2100</v>
      </c>
      <c r="M197" s="112">
        <v>0</v>
      </c>
      <c r="N197" s="109">
        <f t="shared" si="15"/>
        <v>0</v>
      </c>
      <c r="O197" s="112">
        <v>150</v>
      </c>
      <c r="P197" s="109">
        <f t="shared" si="16"/>
        <v>750</v>
      </c>
      <c r="Q197" s="112">
        <v>150</v>
      </c>
      <c r="R197" s="109">
        <f t="shared" si="17"/>
        <v>750</v>
      </c>
      <c r="S197" s="112">
        <v>120</v>
      </c>
      <c r="T197" s="109">
        <f t="shared" si="18"/>
        <v>600</v>
      </c>
      <c r="U197" s="13">
        <f t="shared" si="19"/>
        <v>420</v>
      </c>
      <c r="V197" s="13">
        <f t="shared" si="19"/>
        <v>2100</v>
      </c>
    </row>
    <row r="198" spans="1:22" ht="24" x14ac:dyDescent="0.55000000000000004">
      <c r="A198" s="19">
        <v>193</v>
      </c>
      <c r="B198" s="96" t="s">
        <v>966</v>
      </c>
      <c r="C198" s="96">
        <v>1</v>
      </c>
      <c r="D198" s="99" t="s">
        <v>1137</v>
      </c>
      <c r="E198" s="96">
        <v>300</v>
      </c>
      <c r="F198" s="97">
        <v>600</v>
      </c>
      <c r="G198" s="97">
        <v>440</v>
      </c>
      <c r="H198" s="97">
        <v>500</v>
      </c>
      <c r="I198" s="96">
        <v>0</v>
      </c>
      <c r="J198" s="97">
        <f t="shared" si="20"/>
        <v>500</v>
      </c>
      <c r="K198" s="108">
        <v>6</v>
      </c>
      <c r="L198" s="109">
        <f t="shared" si="14"/>
        <v>3000</v>
      </c>
      <c r="M198" s="112">
        <v>200</v>
      </c>
      <c r="N198" s="109">
        <f t="shared" si="15"/>
        <v>1200</v>
      </c>
      <c r="O198" s="112">
        <v>100</v>
      </c>
      <c r="P198" s="109">
        <f t="shared" si="16"/>
        <v>600</v>
      </c>
      <c r="Q198" s="112">
        <v>100</v>
      </c>
      <c r="R198" s="109">
        <f t="shared" si="17"/>
        <v>600</v>
      </c>
      <c r="S198" s="112">
        <v>100</v>
      </c>
      <c r="T198" s="109">
        <f t="shared" si="18"/>
        <v>600</v>
      </c>
      <c r="U198" s="13">
        <f t="shared" si="19"/>
        <v>500</v>
      </c>
      <c r="V198" s="13">
        <f t="shared" si="19"/>
        <v>3000</v>
      </c>
    </row>
    <row r="199" spans="1:22" ht="24" x14ac:dyDescent="0.55000000000000004">
      <c r="A199" s="19">
        <v>194</v>
      </c>
      <c r="B199" s="96" t="s">
        <v>967</v>
      </c>
      <c r="C199" s="96">
        <v>1</v>
      </c>
      <c r="D199" s="99" t="s">
        <v>1140</v>
      </c>
      <c r="E199" s="96">
        <v>770</v>
      </c>
      <c r="F199" s="97">
        <v>330</v>
      </c>
      <c r="G199" s="97">
        <v>670</v>
      </c>
      <c r="H199" s="97">
        <f>G199*1.1</f>
        <v>737.00000000000011</v>
      </c>
      <c r="I199" s="96">
        <v>165</v>
      </c>
      <c r="J199" s="97">
        <f t="shared" si="20"/>
        <v>572.00000000000011</v>
      </c>
      <c r="K199" s="108">
        <v>14</v>
      </c>
      <c r="L199" s="109">
        <f t="shared" ref="L199:L262" si="21">J199*K199</f>
        <v>8008.0000000000018</v>
      </c>
      <c r="M199" s="112">
        <v>122</v>
      </c>
      <c r="N199" s="109">
        <f t="shared" ref="N199:N262" si="22">M199*K199</f>
        <v>1708</v>
      </c>
      <c r="O199" s="112">
        <v>150</v>
      </c>
      <c r="P199" s="109">
        <f t="shared" ref="P199:P262" si="23">O199*K199</f>
        <v>2100</v>
      </c>
      <c r="Q199" s="112">
        <v>150</v>
      </c>
      <c r="R199" s="109">
        <f t="shared" ref="R199:R262" si="24">Q199*K199</f>
        <v>2100</v>
      </c>
      <c r="S199" s="112">
        <v>150</v>
      </c>
      <c r="T199" s="109">
        <f t="shared" ref="T199:T262" si="25">S199*K199</f>
        <v>2100</v>
      </c>
      <c r="U199" s="13">
        <f t="shared" ref="U199:V262" si="26">M199+O199+Q199+S199</f>
        <v>572</v>
      </c>
      <c r="V199" s="13">
        <f t="shared" si="26"/>
        <v>8008</v>
      </c>
    </row>
    <row r="200" spans="1:22" ht="24" x14ac:dyDescent="0.55000000000000004">
      <c r="A200" s="19">
        <v>195</v>
      </c>
      <c r="B200" s="96" t="s">
        <v>968</v>
      </c>
      <c r="C200" s="96">
        <v>1000</v>
      </c>
      <c r="D200" s="99" t="s">
        <v>1139</v>
      </c>
      <c r="E200" s="96">
        <v>48</v>
      </c>
      <c r="F200" s="97">
        <v>42</v>
      </c>
      <c r="G200" s="97">
        <v>40</v>
      </c>
      <c r="H200" s="97">
        <f>G200*1.1</f>
        <v>44</v>
      </c>
      <c r="I200" s="96">
        <v>14</v>
      </c>
      <c r="J200" s="97">
        <f t="shared" ref="J200:J263" si="27">H200-I200</f>
        <v>30</v>
      </c>
      <c r="K200" s="108">
        <v>200</v>
      </c>
      <c r="L200" s="109">
        <f t="shared" si="21"/>
        <v>6000</v>
      </c>
      <c r="M200" s="112">
        <v>0</v>
      </c>
      <c r="N200" s="109">
        <f t="shared" si="22"/>
        <v>0</v>
      </c>
      <c r="O200" s="112">
        <v>10</v>
      </c>
      <c r="P200" s="109">
        <f t="shared" si="23"/>
        <v>2000</v>
      </c>
      <c r="Q200" s="112">
        <v>10</v>
      </c>
      <c r="R200" s="109">
        <f t="shared" si="24"/>
        <v>2000</v>
      </c>
      <c r="S200" s="112">
        <v>10</v>
      </c>
      <c r="T200" s="109">
        <f t="shared" si="25"/>
        <v>2000</v>
      </c>
      <c r="U200" s="13">
        <f t="shared" si="26"/>
        <v>30</v>
      </c>
      <c r="V200" s="13">
        <f t="shared" si="26"/>
        <v>6000</v>
      </c>
    </row>
    <row r="201" spans="1:22" ht="24" x14ac:dyDescent="0.55000000000000004">
      <c r="A201" s="19">
        <v>196</v>
      </c>
      <c r="B201" s="96" t="s">
        <v>969</v>
      </c>
      <c r="C201" s="96">
        <v>1</v>
      </c>
      <c r="D201" s="99" t="s">
        <v>1137</v>
      </c>
      <c r="E201" s="96">
        <v>15</v>
      </c>
      <c r="F201" s="97">
        <v>10</v>
      </c>
      <c r="G201" s="97">
        <v>5</v>
      </c>
      <c r="H201" s="97">
        <v>5</v>
      </c>
      <c r="I201" s="96">
        <v>0</v>
      </c>
      <c r="J201" s="97">
        <f t="shared" si="27"/>
        <v>5</v>
      </c>
      <c r="K201" s="108">
        <v>203</v>
      </c>
      <c r="L201" s="109">
        <f t="shared" si="21"/>
        <v>1015</v>
      </c>
      <c r="M201" s="112">
        <v>5</v>
      </c>
      <c r="N201" s="109">
        <f t="shared" si="22"/>
        <v>1015</v>
      </c>
      <c r="O201" s="112">
        <v>0</v>
      </c>
      <c r="P201" s="109">
        <f t="shared" si="23"/>
        <v>0</v>
      </c>
      <c r="Q201" s="112">
        <v>0</v>
      </c>
      <c r="R201" s="109">
        <f t="shared" si="24"/>
        <v>0</v>
      </c>
      <c r="S201" s="112">
        <v>0</v>
      </c>
      <c r="T201" s="109">
        <f t="shared" si="25"/>
        <v>0</v>
      </c>
      <c r="U201" s="13">
        <f t="shared" si="26"/>
        <v>5</v>
      </c>
      <c r="V201" s="13">
        <f t="shared" si="26"/>
        <v>1015</v>
      </c>
    </row>
    <row r="202" spans="1:22" ht="24" x14ac:dyDescent="0.55000000000000004">
      <c r="A202" s="19">
        <v>197</v>
      </c>
      <c r="B202" s="96" t="s">
        <v>970</v>
      </c>
      <c r="C202" s="96">
        <v>500</v>
      </c>
      <c r="D202" s="99" t="s">
        <v>1152</v>
      </c>
      <c r="E202" s="96">
        <v>33</v>
      </c>
      <c r="F202" s="97">
        <v>76</v>
      </c>
      <c r="G202" s="97">
        <v>93</v>
      </c>
      <c r="H202" s="97">
        <v>105</v>
      </c>
      <c r="I202" s="96">
        <v>4</v>
      </c>
      <c r="J202" s="97">
        <f t="shared" si="27"/>
        <v>101</v>
      </c>
      <c r="K202" s="108">
        <v>650</v>
      </c>
      <c r="L202" s="109">
        <f t="shared" si="21"/>
        <v>65650</v>
      </c>
      <c r="M202" s="112">
        <v>25</v>
      </c>
      <c r="N202" s="109">
        <f t="shared" si="22"/>
        <v>16250</v>
      </c>
      <c r="O202" s="112">
        <v>25</v>
      </c>
      <c r="P202" s="109">
        <f t="shared" si="23"/>
        <v>16250</v>
      </c>
      <c r="Q202" s="112">
        <v>26</v>
      </c>
      <c r="R202" s="109">
        <f t="shared" si="24"/>
        <v>16900</v>
      </c>
      <c r="S202" s="112">
        <v>25</v>
      </c>
      <c r="T202" s="109">
        <f t="shared" si="25"/>
        <v>16250</v>
      </c>
      <c r="U202" s="13">
        <f t="shared" si="26"/>
        <v>101</v>
      </c>
      <c r="V202" s="13">
        <f t="shared" si="26"/>
        <v>65650</v>
      </c>
    </row>
    <row r="203" spans="1:22" ht="24" x14ac:dyDescent="0.55000000000000004">
      <c r="A203" s="19">
        <v>198</v>
      </c>
      <c r="B203" s="96" t="s">
        <v>971</v>
      </c>
      <c r="C203" s="96">
        <v>60</v>
      </c>
      <c r="D203" s="99" t="s">
        <v>1139</v>
      </c>
      <c r="E203" s="96">
        <v>520</v>
      </c>
      <c r="F203" s="97">
        <v>510</v>
      </c>
      <c r="G203" s="97">
        <v>557</v>
      </c>
      <c r="H203" s="97">
        <v>615</v>
      </c>
      <c r="I203" s="96">
        <v>0</v>
      </c>
      <c r="J203" s="97">
        <f t="shared" si="27"/>
        <v>615</v>
      </c>
      <c r="K203" s="108">
        <v>331</v>
      </c>
      <c r="L203" s="109">
        <f t="shared" si="21"/>
        <v>203565</v>
      </c>
      <c r="M203" s="112">
        <v>150</v>
      </c>
      <c r="N203" s="109">
        <f t="shared" si="22"/>
        <v>49650</v>
      </c>
      <c r="O203" s="112">
        <v>150</v>
      </c>
      <c r="P203" s="109">
        <f t="shared" si="23"/>
        <v>49650</v>
      </c>
      <c r="Q203" s="112">
        <v>165</v>
      </c>
      <c r="R203" s="109">
        <f t="shared" si="24"/>
        <v>54615</v>
      </c>
      <c r="S203" s="112">
        <v>150</v>
      </c>
      <c r="T203" s="109">
        <f t="shared" si="25"/>
        <v>49650</v>
      </c>
      <c r="U203" s="13">
        <f t="shared" si="26"/>
        <v>615</v>
      </c>
      <c r="V203" s="13">
        <f t="shared" si="26"/>
        <v>203565</v>
      </c>
    </row>
    <row r="204" spans="1:22" ht="24" x14ac:dyDescent="0.55000000000000004">
      <c r="A204" s="19">
        <v>199</v>
      </c>
      <c r="B204" s="96" t="s">
        <v>972</v>
      </c>
      <c r="C204" s="96">
        <v>1</v>
      </c>
      <c r="D204" s="99" t="s">
        <v>1150</v>
      </c>
      <c r="E204" s="96">
        <v>3</v>
      </c>
      <c r="F204" s="97">
        <v>2</v>
      </c>
      <c r="G204" s="97">
        <v>3</v>
      </c>
      <c r="H204" s="97">
        <v>4</v>
      </c>
      <c r="I204" s="96">
        <v>1</v>
      </c>
      <c r="J204" s="97">
        <f t="shared" si="27"/>
        <v>3</v>
      </c>
      <c r="K204" s="108">
        <v>65</v>
      </c>
      <c r="L204" s="109">
        <f t="shared" si="21"/>
        <v>195</v>
      </c>
      <c r="M204" s="112">
        <v>0</v>
      </c>
      <c r="N204" s="109">
        <f t="shared" si="22"/>
        <v>0</v>
      </c>
      <c r="O204" s="112">
        <v>2</v>
      </c>
      <c r="P204" s="109">
        <f t="shared" si="23"/>
        <v>130</v>
      </c>
      <c r="Q204" s="112">
        <v>1</v>
      </c>
      <c r="R204" s="109">
        <f t="shared" si="24"/>
        <v>65</v>
      </c>
      <c r="S204" s="112">
        <v>0</v>
      </c>
      <c r="T204" s="109">
        <f t="shared" si="25"/>
        <v>0</v>
      </c>
      <c r="U204" s="13">
        <f t="shared" si="26"/>
        <v>3</v>
      </c>
      <c r="V204" s="13">
        <f t="shared" si="26"/>
        <v>195</v>
      </c>
    </row>
    <row r="205" spans="1:22" ht="24" x14ac:dyDescent="0.55000000000000004">
      <c r="A205" s="19">
        <v>200</v>
      </c>
      <c r="B205" s="96" t="s">
        <v>973</v>
      </c>
      <c r="C205" s="96">
        <v>100</v>
      </c>
      <c r="D205" s="99" t="s">
        <v>1139</v>
      </c>
      <c r="E205" s="96">
        <v>1872</v>
      </c>
      <c r="F205" s="97">
        <v>1715</v>
      </c>
      <c r="G205" s="97">
        <v>1735</v>
      </c>
      <c r="H205" s="97">
        <v>1910</v>
      </c>
      <c r="I205" s="96">
        <v>0</v>
      </c>
      <c r="J205" s="97">
        <f t="shared" si="27"/>
        <v>1910</v>
      </c>
      <c r="K205" s="108">
        <v>65</v>
      </c>
      <c r="L205" s="109">
        <f t="shared" si="21"/>
        <v>124150</v>
      </c>
      <c r="M205" s="112">
        <v>500</v>
      </c>
      <c r="N205" s="109">
        <f t="shared" si="22"/>
        <v>32500</v>
      </c>
      <c r="O205" s="112">
        <v>500</v>
      </c>
      <c r="P205" s="109">
        <f t="shared" si="23"/>
        <v>32500</v>
      </c>
      <c r="Q205" s="112">
        <v>500</v>
      </c>
      <c r="R205" s="109">
        <f t="shared" si="24"/>
        <v>32500</v>
      </c>
      <c r="S205" s="112">
        <v>410</v>
      </c>
      <c r="T205" s="109">
        <f t="shared" si="25"/>
        <v>26650</v>
      </c>
      <c r="U205" s="13">
        <f t="shared" si="26"/>
        <v>1910</v>
      </c>
      <c r="V205" s="13">
        <f t="shared" si="26"/>
        <v>124150</v>
      </c>
    </row>
    <row r="206" spans="1:22" ht="24" x14ac:dyDescent="0.55000000000000004">
      <c r="A206" s="19">
        <v>201</v>
      </c>
      <c r="B206" s="96" t="s">
        <v>974</v>
      </c>
      <c r="C206" s="96">
        <v>100</v>
      </c>
      <c r="D206" s="99" t="s">
        <v>1139</v>
      </c>
      <c r="E206" s="96">
        <v>26</v>
      </c>
      <c r="F206" s="97">
        <v>15</v>
      </c>
      <c r="G206" s="97">
        <v>10</v>
      </c>
      <c r="H206" s="97">
        <v>12</v>
      </c>
      <c r="I206" s="96">
        <v>12</v>
      </c>
      <c r="J206" s="97">
        <f t="shared" si="27"/>
        <v>0</v>
      </c>
      <c r="K206" s="108">
        <v>374.5</v>
      </c>
      <c r="L206" s="109">
        <f t="shared" si="21"/>
        <v>0</v>
      </c>
      <c r="M206" s="112">
        <v>0</v>
      </c>
      <c r="N206" s="109">
        <f t="shared" si="22"/>
        <v>0</v>
      </c>
      <c r="O206" s="112">
        <v>0</v>
      </c>
      <c r="P206" s="109">
        <f t="shared" si="23"/>
        <v>0</v>
      </c>
      <c r="Q206" s="112">
        <v>0</v>
      </c>
      <c r="R206" s="109">
        <f t="shared" si="24"/>
        <v>0</v>
      </c>
      <c r="S206" s="112">
        <v>0</v>
      </c>
      <c r="T206" s="109">
        <f t="shared" si="25"/>
        <v>0</v>
      </c>
      <c r="U206" s="13">
        <f t="shared" si="26"/>
        <v>0</v>
      </c>
      <c r="V206" s="13">
        <f t="shared" si="26"/>
        <v>0</v>
      </c>
    </row>
    <row r="207" spans="1:22" ht="24" x14ac:dyDescent="0.55000000000000004">
      <c r="A207" s="19">
        <v>202</v>
      </c>
      <c r="B207" s="96" t="s">
        <v>975</v>
      </c>
      <c r="C207" s="96">
        <v>250</v>
      </c>
      <c r="D207" s="99" t="s">
        <v>1139</v>
      </c>
      <c r="E207" s="96">
        <v>3</v>
      </c>
      <c r="F207" s="97">
        <v>1</v>
      </c>
      <c r="G207" s="97">
        <v>2</v>
      </c>
      <c r="H207" s="97">
        <v>4</v>
      </c>
      <c r="I207" s="96">
        <v>0</v>
      </c>
      <c r="J207" s="97">
        <f t="shared" si="27"/>
        <v>4</v>
      </c>
      <c r="K207" s="108">
        <v>130</v>
      </c>
      <c r="L207" s="109">
        <f t="shared" si="21"/>
        <v>520</v>
      </c>
      <c r="M207" s="112">
        <v>2</v>
      </c>
      <c r="N207" s="109">
        <f t="shared" si="22"/>
        <v>260</v>
      </c>
      <c r="O207" s="112">
        <v>0</v>
      </c>
      <c r="P207" s="109">
        <f t="shared" si="23"/>
        <v>0</v>
      </c>
      <c r="Q207" s="112">
        <v>2</v>
      </c>
      <c r="R207" s="109">
        <f t="shared" si="24"/>
        <v>260</v>
      </c>
      <c r="S207" s="112">
        <v>0</v>
      </c>
      <c r="T207" s="109">
        <f t="shared" si="25"/>
        <v>0</v>
      </c>
      <c r="U207" s="13">
        <f t="shared" si="26"/>
        <v>4</v>
      </c>
      <c r="V207" s="13">
        <f t="shared" si="26"/>
        <v>520</v>
      </c>
    </row>
    <row r="208" spans="1:22" ht="24" x14ac:dyDescent="0.55000000000000004">
      <c r="A208" s="19">
        <v>203</v>
      </c>
      <c r="B208" s="96" t="s">
        <v>976</v>
      </c>
      <c r="C208" s="96">
        <v>500</v>
      </c>
      <c r="D208" s="99" t="s">
        <v>1139</v>
      </c>
      <c r="E208" s="96">
        <v>21</v>
      </c>
      <c r="F208" s="97">
        <v>16</v>
      </c>
      <c r="G208" s="97">
        <v>15</v>
      </c>
      <c r="H208" s="97">
        <v>18</v>
      </c>
      <c r="I208" s="96">
        <v>2</v>
      </c>
      <c r="J208" s="97">
        <f t="shared" si="27"/>
        <v>16</v>
      </c>
      <c r="K208" s="108">
        <v>605</v>
      </c>
      <c r="L208" s="109">
        <f t="shared" si="21"/>
        <v>9680</v>
      </c>
      <c r="M208" s="112">
        <v>4</v>
      </c>
      <c r="N208" s="109">
        <f t="shared" si="22"/>
        <v>2420</v>
      </c>
      <c r="O208" s="112">
        <v>4</v>
      </c>
      <c r="P208" s="109">
        <f t="shared" si="23"/>
        <v>2420</v>
      </c>
      <c r="Q208" s="112">
        <v>4</v>
      </c>
      <c r="R208" s="109">
        <f t="shared" si="24"/>
        <v>2420</v>
      </c>
      <c r="S208" s="112">
        <v>4</v>
      </c>
      <c r="T208" s="109">
        <f t="shared" si="25"/>
        <v>2420</v>
      </c>
      <c r="U208" s="13">
        <f t="shared" si="26"/>
        <v>16</v>
      </c>
      <c r="V208" s="13">
        <f t="shared" si="26"/>
        <v>9680</v>
      </c>
    </row>
    <row r="209" spans="1:22" ht="24" x14ac:dyDescent="0.55000000000000004">
      <c r="A209" s="19">
        <v>204</v>
      </c>
      <c r="B209" s="96" t="s">
        <v>977</v>
      </c>
      <c r="C209" s="96">
        <v>1</v>
      </c>
      <c r="D209" s="99" t="s">
        <v>1153</v>
      </c>
      <c r="E209" s="96">
        <v>50</v>
      </c>
      <c r="F209" s="97">
        <v>64</v>
      </c>
      <c r="G209" s="97">
        <v>65</v>
      </c>
      <c r="H209" s="97">
        <v>80</v>
      </c>
      <c r="I209" s="96">
        <v>0</v>
      </c>
      <c r="J209" s="97">
        <f t="shared" si="27"/>
        <v>80</v>
      </c>
      <c r="K209" s="108">
        <v>1830</v>
      </c>
      <c r="L209" s="109">
        <f t="shared" si="21"/>
        <v>146400</v>
      </c>
      <c r="M209" s="112">
        <v>20</v>
      </c>
      <c r="N209" s="109">
        <f t="shared" si="22"/>
        <v>36600</v>
      </c>
      <c r="O209" s="112">
        <v>20</v>
      </c>
      <c r="P209" s="109">
        <f t="shared" si="23"/>
        <v>36600</v>
      </c>
      <c r="Q209" s="112">
        <v>20</v>
      </c>
      <c r="R209" s="109">
        <f t="shared" si="24"/>
        <v>36600</v>
      </c>
      <c r="S209" s="112">
        <v>20</v>
      </c>
      <c r="T209" s="109">
        <f t="shared" si="25"/>
        <v>36600</v>
      </c>
      <c r="U209" s="13">
        <f t="shared" si="26"/>
        <v>80</v>
      </c>
      <c r="V209" s="13">
        <f t="shared" si="26"/>
        <v>146400</v>
      </c>
    </row>
    <row r="210" spans="1:22" ht="24" x14ac:dyDescent="0.55000000000000004">
      <c r="A210" s="19">
        <v>205</v>
      </c>
      <c r="B210" s="96" t="s">
        <v>978</v>
      </c>
      <c r="C210" s="96">
        <v>1000</v>
      </c>
      <c r="D210" s="99" t="s">
        <v>1139</v>
      </c>
      <c r="E210" s="96">
        <v>2</v>
      </c>
      <c r="F210" s="97">
        <v>0</v>
      </c>
      <c r="G210" s="97">
        <v>1</v>
      </c>
      <c r="H210" s="97">
        <v>2</v>
      </c>
      <c r="I210" s="96">
        <v>1</v>
      </c>
      <c r="J210" s="97">
        <f t="shared" si="27"/>
        <v>1</v>
      </c>
      <c r="K210" s="108">
        <v>900</v>
      </c>
      <c r="L210" s="109">
        <f t="shared" si="21"/>
        <v>900</v>
      </c>
      <c r="M210" s="112"/>
      <c r="N210" s="109">
        <f t="shared" si="22"/>
        <v>0</v>
      </c>
      <c r="O210" s="112"/>
      <c r="P210" s="109">
        <f t="shared" si="23"/>
        <v>0</v>
      </c>
      <c r="Q210" s="112">
        <v>1</v>
      </c>
      <c r="R210" s="109">
        <f t="shared" si="24"/>
        <v>900</v>
      </c>
      <c r="S210" s="112"/>
      <c r="T210" s="109">
        <f t="shared" si="25"/>
        <v>0</v>
      </c>
      <c r="U210" s="13">
        <f t="shared" si="26"/>
        <v>1</v>
      </c>
      <c r="V210" s="13">
        <f t="shared" si="26"/>
        <v>900</v>
      </c>
    </row>
    <row r="211" spans="1:22" ht="24" x14ac:dyDescent="0.55000000000000004">
      <c r="A211" s="19">
        <v>206</v>
      </c>
      <c r="B211" s="96" t="s">
        <v>979</v>
      </c>
      <c r="C211" s="96">
        <v>1</v>
      </c>
      <c r="D211" s="99" t="s">
        <v>1149</v>
      </c>
      <c r="E211" s="96">
        <v>14840</v>
      </c>
      <c r="F211" s="97">
        <v>13820</v>
      </c>
      <c r="G211" s="97">
        <v>15200</v>
      </c>
      <c r="H211" s="97">
        <f>G211*1.1</f>
        <v>16720</v>
      </c>
      <c r="I211" s="96">
        <v>320</v>
      </c>
      <c r="J211" s="97">
        <f t="shared" si="27"/>
        <v>16400</v>
      </c>
      <c r="K211" s="108">
        <v>14</v>
      </c>
      <c r="L211" s="109">
        <f t="shared" si="21"/>
        <v>229600</v>
      </c>
      <c r="M211" s="112">
        <v>4000</v>
      </c>
      <c r="N211" s="109">
        <f t="shared" si="22"/>
        <v>56000</v>
      </c>
      <c r="O211" s="112">
        <v>4200</v>
      </c>
      <c r="P211" s="109">
        <f t="shared" si="23"/>
        <v>58800</v>
      </c>
      <c r="Q211" s="112">
        <v>4200</v>
      </c>
      <c r="R211" s="109">
        <f t="shared" si="24"/>
        <v>58800</v>
      </c>
      <c r="S211" s="112">
        <v>4000</v>
      </c>
      <c r="T211" s="109">
        <f t="shared" si="25"/>
        <v>56000</v>
      </c>
      <c r="U211" s="13">
        <f t="shared" si="26"/>
        <v>16400</v>
      </c>
      <c r="V211" s="13">
        <f t="shared" si="26"/>
        <v>229600</v>
      </c>
    </row>
    <row r="212" spans="1:22" ht="24" x14ac:dyDescent="0.55000000000000004">
      <c r="A212" s="19">
        <v>207</v>
      </c>
      <c r="B212" s="96" t="s">
        <v>980</v>
      </c>
      <c r="C212" s="96">
        <v>1</v>
      </c>
      <c r="D212" s="99" t="s">
        <v>1149</v>
      </c>
      <c r="E212" s="96">
        <v>5699</v>
      </c>
      <c r="F212" s="97">
        <v>5810</v>
      </c>
      <c r="G212" s="97">
        <v>7330</v>
      </c>
      <c r="H212" s="97">
        <v>8065</v>
      </c>
      <c r="I212" s="96">
        <v>65</v>
      </c>
      <c r="J212" s="97">
        <f t="shared" si="27"/>
        <v>8000</v>
      </c>
      <c r="K212" s="108">
        <v>29.5</v>
      </c>
      <c r="L212" s="109">
        <f t="shared" si="21"/>
        <v>236000</v>
      </c>
      <c r="M212" s="112">
        <v>2000</v>
      </c>
      <c r="N212" s="109">
        <f t="shared" si="22"/>
        <v>59000</v>
      </c>
      <c r="O212" s="112">
        <v>2000</v>
      </c>
      <c r="P212" s="109">
        <f t="shared" si="23"/>
        <v>59000</v>
      </c>
      <c r="Q212" s="112">
        <v>2000</v>
      </c>
      <c r="R212" s="109">
        <f t="shared" si="24"/>
        <v>59000</v>
      </c>
      <c r="S212" s="112">
        <v>2000</v>
      </c>
      <c r="T212" s="109">
        <f t="shared" si="25"/>
        <v>59000</v>
      </c>
      <c r="U212" s="13">
        <f t="shared" si="26"/>
        <v>8000</v>
      </c>
      <c r="V212" s="13">
        <f t="shared" si="26"/>
        <v>236000</v>
      </c>
    </row>
    <row r="213" spans="1:22" ht="24" x14ac:dyDescent="0.55000000000000004">
      <c r="A213" s="19">
        <v>208</v>
      </c>
      <c r="B213" s="96" t="s">
        <v>981</v>
      </c>
      <c r="C213" s="96">
        <v>1</v>
      </c>
      <c r="D213" s="99" t="s">
        <v>1141</v>
      </c>
      <c r="E213" s="96">
        <v>400</v>
      </c>
      <c r="F213" s="97">
        <v>300</v>
      </c>
      <c r="G213" s="97">
        <v>415</v>
      </c>
      <c r="H213" s="97">
        <v>460</v>
      </c>
      <c r="I213" s="96">
        <v>140</v>
      </c>
      <c r="J213" s="97">
        <f t="shared" si="27"/>
        <v>320</v>
      </c>
      <c r="K213" s="108">
        <v>25</v>
      </c>
      <c r="L213" s="109">
        <f t="shared" si="21"/>
        <v>8000</v>
      </c>
      <c r="M213" s="112">
        <v>50</v>
      </c>
      <c r="N213" s="109">
        <f t="shared" si="22"/>
        <v>1250</v>
      </c>
      <c r="O213" s="112">
        <v>90</v>
      </c>
      <c r="P213" s="109">
        <f t="shared" si="23"/>
        <v>2250</v>
      </c>
      <c r="Q213" s="112">
        <v>90</v>
      </c>
      <c r="R213" s="109">
        <f t="shared" si="24"/>
        <v>2250</v>
      </c>
      <c r="S213" s="112">
        <v>90</v>
      </c>
      <c r="T213" s="109">
        <f t="shared" si="25"/>
        <v>2250</v>
      </c>
      <c r="U213" s="13">
        <f t="shared" si="26"/>
        <v>320</v>
      </c>
      <c r="V213" s="13">
        <f t="shared" si="26"/>
        <v>8000</v>
      </c>
    </row>
    <row r="214" spans="1:22" ht="24" x14ac:dyDescent="0.55000000000000004">
      <c r="A214" s="19">
        <v>209</v>
      </c>
      <c r="B214" s="96" t="s">
        <v>982</v>
      </c>
      <c r="C214" s="96">
        <v>1</v>
      </c>
      <c r="D214" s="99" t="s">
        <v>1149</v>
      </c>
      <c r="E214" s="96">
        <v>3990</v>
      </c>
      <c r="F214" s="97">
        <v>3440</v>
      </c>
      <c r="G214" s="97">
        <v>3635</v>
      </c>
      <c r="H214" s="97">
        <v>4000</v>
      </c>
      <c r="I214" s="96">
        <v>200</v>
      </c>
      <c r="J214" s="97">
        <f t="shared" si="27"/>
        <v>3800</v>
      </c>
      <c r="K214" s="108">
        <v>27.5</v>
      </c>
      <c r="L214" s="109">
        <f t="shared" si="21"/>
        <v>104500</v>
      </c>
      <c r="M214" s="112">
        <v>800</v>
      </c>
      <c r="N214" s="109">
        <f t="shared" si="22"/>
        <v>22000</v>
      </c>
      <c r="O214" s="112">
        <v>1000</v>
      </c>
      <c r="P214" s="109">
        <f t="shared" si="23"/>
        <v>27500</v>
      </c>
      <c r="Q214" s="112">
        <v>1000</v>
      </c>
      <c r="R214" s="109">
        <f t="shared" si="24"/>
        <v>27500</v>
      </c>
      <c r="S214" s="112">
        <v>1000</v>
      </c>
      <c r="T214" s="109">
        <f t="shared" si="25"/>
        <v>27500</v>
      </c>
      <c r="U214" s="13">
        <f t="shared" si="26"/>
        <v>3800</v>
      </c>
      <c r="V214" s="13">
        <f t="shared" si="26"/>
        <v>104500</v>
      </c>
    </row>
    <row r="215" spans="1:22" ht="24" x14ac:dyDescent="0.55000000000000004">
      <c r="A215" s="19">
        <v>210</v>
      </c>
      <c r="B215" s="96" t="s">
        <v>983</v>
      </c>
      <c r="C215" s="96">
        <v>1</v>
      </c>
      <c r="D215" s="99" t="s">
        <v>1136</v>
      </c>
      <c r="E215" s="96">
        <v>624</v>
      </c>
      <c r="F215" s="97">
        <v>671</v>
      </c>
      <c r="G215" s="97">
        <v>1020</v>
      </c>
      <c r="H215" s="97">
        <v>1125</v>
      </c>
      <c r="I215" s="96">
        <v>125</v>
      </c>
      <c r="J215" s="97">
        <f t="shared" si="27"/>
        <v>1000</v>
      </c>
      <c r="K215" s="108">
        <v>27</v>
      </c>
      <c r="L215" s="109">
        <f t="shared" si="21"/>
        <v>27000</v>
      </c>
      <c r="M215" s="112">
        <v>250</v>
      </c>
      <c r="N215" s="109">
        <f t="shared" si="22"/>
        <v>6750</v>
      </c>
      <c r="O215" s="112">
        <v>250</v>
      </c>
      <c r="P215" s="109">
        <f t="shared" si="23"/>
        <v>6750</v>
      </c>
      <c r="Q215" s="112">
        <v>250</v>
      </c>
      <c r="R215" s="109">
        <f t="shared" si="24"/>
        <v>6750</v>
      </c>
      <c r="S215" s="112">
        <v>250</v>
      </c>
      <c r="T215" s="109">
        <f t="shared" si="25"/>
        <v>6750</v>
      </c>
      <c r="U215" s="13">
        <f t="shared" si="26"/>
        <v>1000</v>
      </c>
      <c r="V215" s="13">
        <f t="shared" si="26"/>
        <v>27000</v>
      </c>
    </row>
    <row r="216" spans="1:22" ht="24" x14ac:dyDescent="0.55000000000000004">
      <c r="A216" s="19">
        <v>211</v>
      </c>
      <c r="B216" s="96" t="s">
        <v>984</v>
      </c>
      <c r="C216" s="96">
        <v>1</v>
      </c>
      <c r="D216" s="99" t="s">
        <v>1141</v>
      </c>
      <c r="E216" s="96">
        <v>40</v>
      </c>
      <c r="F216" s="97">
        <v>100</v>
      </c>
      <c r="G216" s="97">
        <v>20</v>
      </c>
      <c r="H216" s="97">
        <v>40</v>
      </c>
      <c r="I216" s="96">
        <v>20</v>
      </c>
      <c r="J216" s="97">
        <f t="shared" si="27"/>
        <v>20</v>
      </c>
      <c r="K216" s="108">
        <v>32</v>
      </c>
      <c r="L216" s="109">
        <f t="shared" si="21"/>
        <v>640</v>
      </c>
      <c r="M216" s="112">
        <v>0</v>
      </c>
      <c r="N216" s="109">
        <f t="shared" si="22"/>
        <v>0</v>
      </c>
      <c r="O216" s="112">
        <v>0</v>
      </c>
      <c r="P216" s="109">
        <f t="shared" si="23"/>
        <v>0</v>
      </c>
      <c r="Q216" s="112">
        <v>20</v>
      </c>
      <c r="R216" s="109">
        <f t="shared" si="24"/>
        <v>640</v>
      </c>
      <c r="S216" s="112">
        <v>0</v>
      </c>
      <c r="T216" s="109">
        <f t="shared" si="25"/>
        <v>0</v>
      </c>
      <c r="U216" s="13">
        <f t="shared" si="26"/>
        <v>20</v>
      </c>
      <c r="V216" s="13">
        <f t="shared" si="26"/>
        <v>640</v>
      </c>
    </row>
    <row r="217" spans="1:22" ht="24" x14ac:dyDescent="0.55000000000000004">
      <c r="A217" s="19">
        <v>212</v>
      </c>
      <c r="B217" s="96" t="s">
        <v>985</v>
      </c>
      <c r="C217" s="96">
        <v>100</v>
      </c>
      <c r="D217" s="99" t="s">
        <v>1139</v>
      </c>
      <c r="E217" s="96">
        <v>35</v>
      </c>
      <c r="F217" s="97">
        <v>44</v>
      </c>
      <c r="G217" s="97">
        <v>15</v>
      </c>
      <c r="H217" s="97">
        <v>17</v>
      </c>
      <c r="I217" s="96">
        <v>4</v>
      </c>
      <c r="J217" s="97">
        <f t="shared" si="27"/>
        <v>13</v>
      </c>
      <c r="K217" s="108">
        <v>139.1</v>
      </c>
      <c r="L217" s="109">
        <f t="shared" si="21"/>
        <v>1808.3</v>
      </c>
      <c r="M217" s="112">
        <v>0</v>
      </c>
      <c r="N217" s="109">
        <f t="shared" si="22"/>
        <v>0</v>
      </c>
      <c r="O217" s="112">
        <v>5</v>
      </c>
      <c r="P217" s="109">
        <f t="shared" si="23"/>
        <v>695.5</v>
      </c>
      <c r="Q217" s="112">
        <v>5</v>
      </c>
      <c r="R217" s="109">
        <f t="shared" si="24"/>
        <v>695.5</v>
      </c>
      <c r="S217" s="112">
        <v>3</v>
      </c>
      <c r="T217" s="109">
        <f t="shared" si="25"/>
        <v>417.29999999999995</v>
      </c>
      <c r="U217" s="13">
        <f t="shared" si="26"/>
        <v>13</v>
      </c>
      <c r="V217" s="13">
        <f t="shared" si="26"/>
        <v>1808.3</v>
      </c>
    </row>
    <row r="218" spans="1:22" ht="24" x14ac:dyDescent="0.55000000000000004">
      <c r="A218" s="19">
        <v>213</v>
      </c>
      <c r="B218" s="96" t="s">
        <v>986</v>
      </c>
      <c r="C218" s="96">
        <v>1</v>
      </c>
      <c r="D218" s="99" t="s">
        <v>1141</v>
      </c>
      <c r="E218" s="96">
        <v>37</v>
      </c>
      <c r="F218" s="97">
        <v>44</v>
      </c>
      <c r="G218" s="97">
        <v>40</v>
      </c>
      <c r="H218" s="97">
        <f>G218*1.1</f>
        <v>44</v>
      </c>
      <c r="I218" s="96">
        <v>4</v>
      </c>
      <c r="J218" s="97">
        <f t="shared" si="27"/>
        <v>40</v>
      </c>
      <c r="K218" s="108">
        <v>375</v>
      </c>
      <c r="L218" s="109">
        <f t="shared" si="21"/>
        <v>15000</v>
      </c>
      <c r="M218" s="112">
        <v>20</v>
      </c>
      <c r="N218" s="109">
        <f t="shared" si="22"/>
        <v>7500</v>
      </c>
      <c r="O218" s="112">
        <v>0</v>
      </c>
      <c r="P218" s="109">
        <f t="shared" si="23"/>
        <v>0</v>
      </c>
      <c r="Q218" s="112">
        <v>20</v>
      </c>
      <c r="R218" s="109">
        <f t="shared" si="24"/>
        <v>7500</v>
      </c>
      <c r="S218" s="112">
        <v>0</v>
      </c>
      <c r="T218" s="109">
        <f t="shared" si="25"/>
        <v>0</v>
      </c>
      <c r="U218" s="13">
        <f t="shared" si="26"/>
        <v>40</v>
      </c>
      <c r="V218" s="13">
        <f t="shared" si="26"/>
        <v>15000</v>
      </c>
    </row>
    <row r="219" spans="1:22" ht="24" x14ac:dyDescent="0.55000000000000004">
      <c r="A219" s="19">
        <v>214</v>
      </c>
      <c r="B219" s="96" t="s">
        <v>987</v>
      </c>
      <c r="C219" s="96">
        <v>100</v>
      </c>
      <c r="D219" s="99" t="s">
        <v>1143</v>
      </c>
      <c r="E219" s="96">
        <v>5015</v>
      </c>
      <c r="F219" s="97">
        <v>5293</v>
      </c>
      <c r="G219" s="97">
        <v>5620</v>
      </c>
      <c r="H219" s="97">
        <v>6184</v>
      </c>
      <c r="I219" s="96">
        <v>144</v>
      </c>
      <c r="J219" s="97">
        <f t="shared" si="27"/>
        <v>6040</v>
      </c>
      <c r="K219" s="108">
        <v>55</v>
      </c>
      <c r="L219" s="109">
        <f t="shared" si="21"/>
        <v>332200</v>
      </c>
      <c r="M219" s="112">
        <v>1500</v>
      </c>
      <c r="N219" s="109">
        <f t="shared" si="22"/>
        <v>82500</v>
      </c>
      <c r="O219" s="112">
        <v>1500</v>
      </c>
      <c r="P219" s="109">
        <f t="shared" si="23"/>
        <v>82500</v>
      </c>
      <c r="Q219" s="112">
        <v>1540</v>
      </c>
      <c r="R219" s="109">
        <f t="shared" si="24"/>
        <v>84700</v>
      </c>
      <c r="S219" s="112">
        <v>1500</v>
      </c>
      <c r="T219" s="109">
        <f t="shared" si="25"/>
        <v>82500</v>
      </c>
      <c r="U219" s="13">
        <f t="shared" si="26"/>
        <v>6040</v>
      </c>
      <c r="V219" s="13">
        <f t="shared" si="26"/>
        <v>332200</v>
      </c>
    </row>
    <row r="220" spans="1:22" ht="24" x14ac:dyDescent="0.55000000000000004">
      <c r="A220" s="19">
        <v>215</v>
      </c>
      <c r="B220" s="96" t="s">
        <v>988</v>
      </c>
      <c r="C220" s="96">
        <v>1</v>
      </c>
      <c r="D220" s="99" t="s">
        <v>1144</v>
      </c>
      <c r="E220" s="96">
        <v>1179</v>
      </c>
      <c r="F220" s="97">
        <v>806</v>
      </c>
      <c r="G220" s="97">
        <v>1385</v>
      </c>
      <c r="H220" s="97">
        <v>1525</v>
      </c>
      <c r="I220" s="96">
        <v>45</v>
      </c>
      <c r="J220" s="97">
        <f t="shared" si="27"/>
        <v>1480</v>
      </c>
      <c r="K220" s="108">
        <v>27.6</v>
      </c>
      <c r="L220" s="109">
        <f t="shared" si="21"/>
        <v>40848</v>
      </c>
      <c r="M220" s="112">
        <v>300</v>
      </c>
      <c r="N220" s="109">
        <f t="shared" si="22"/>
        <v>8280</v>
      </c>
      <c r="O220" s="112">
        <v>400</v>
      </c>
      <c r="P220" s="109">
        <f t="shared" si="23"/>
        <v>11040</v>
      </c>
      <c r="Q220" s="112">
        <v>400</v>
      </c>
      <c r="R220" s="109">
        <f t="shared" si="24"/>
        <v>11040</v>
      </c>
      <c r="S220" s="112">
        <v>380</v>
      </c>
      <c r="T220" s="109">
        <f t="shared" si="25"/>
        <v>10488</v>
      </c>
      <c r="U220" s="13">
        <f t="shared" si="26"/>
        <v>1480</v>
      </c>
      <c r="V220" s="13">
        <f t="shared" si="26"/>
        <v>40848</v>
      </c>
    </row>
    <row r="221" spans="1:22" ht="24" x14ac:dyDescent="0.55000000000000004">
      <c r="A221" s="19">
        <v>216</v>
      </c>
      <c r="B221" s="96" t="s">
        <v>989</v>
      </c>
      <c r="C221" s="96">
        <v>100</v>
      </c>
      <c r="D221" s="99" t="s">
        <v>1154</v>
      </c>
      <c r="E221" s="96">
        <v>534</v>
      </c>
      <c r="F221" s="97">
        <v>579</v>
      </c>
      <c r="G221" s="97">
        <v>455</v>
      </c>
      <c r="H221" s="97">
        <v>500</v>
      </c>
      <c r="I221" s="96">
        <v>50</v>
      </c>
      <c r="J221" s="97">
        <f t="shared" si="27"/>
        <v>450</v>
      </c>
      <c r="K221" s="108">
        <v>89.88</v>
      </c>
      <c r="L221" s="109">
        <f t="shared" si="21"/>
        <v>40446</v>
      </c>
      <c r="M221" s="112">
        <v>100</v>
      </c>
      <c r="N221" s="109">
        <f t="shared" si="22"/>
        <v>8988</v>
      </c>
      <c r="O221" s="112">
        <v>100</v>
      </c>
      <c r="P221" s="109">
        <f t="shared" si="23"/>
        <v>8988</v>
      </c>
      <c r="Q221" s="112">
        <v>130</v>
      </c>
      <c r="R221" s="109">
        <f t="shared" si="24"/>
        <v>11684.4</v>
      </c>
      <c r="S221" s="112">
        <v>120</v>
      </c>
      <c r="T221" s="109">
        <f t="shared" si="25"/>
        <v>10785.599999999999</v>
      </c>
      <c r="U221" s="13">
        <f t="shared" si="26"/>
        <v>450</v>
      </c>
      <c r="V221" s="13">
        <f t="shared" si="26"/>
        <v>40446</v>
      </c>
    </row>
    <row r="222" spans="1:22" ht="24" x14ac:dyDescent="0.55000000000000004">
      <c r="A222" s="19">
        <v>217</v>
      </c>
      <c r="B222" s="96" t="s">
        <v>990</v>
      </c>
      <c r="C222" s="96">
        <v>250</v>
      </c>
      <c r="D222" s="99" t="s">
        <v>1139</v>
      </c>
      <c r="E222" s="96">
        <v>3</v>
      </c>
      <c r="F222" s="97">
        <v>1</v>
      </c>
      <c r="G222" s="97">
        <v>8</v>
      </c>
      <c r="H222" s="97">
        <v>9</v>
      </c>
      <c r="I222" s="96">
        <v>1</v>
      </c>
      <c r="J222" s="97">
        <f t="shared" si="27"/>
        <v>8</v>
      </c>
      <c r="K222" s="108">
        <v>6250</v>
      </c>
      <c r="L222" s="109">
        <f t="shared" si="21"/>
        <v>50000</v>
      </c>
      <c r="M222" s="112">
        <v>2</v>
      </c>
      <c r="N222" s="109">
        <f t="shared" si="22"/>
        <v>12500</v>
      </c>
      <c r="O222" s="112">
        <v>2</v>
      </c>
      <c r="P222" s="109">
        <f t="shared" si="23"/>
        <v>12500</v>
      </c>
      <c r="Q222" s="112">
        <v>2</v>
      </c>
      <c r="R222" s="109">
        <f t="shared" si="24"/>
        <v>12500</v>
      </c>
      <c r="S222" s="112">
        <v>2</v>
      </c>
      <c r="T222" s="109">
        <f t="shared" si="25"/>
        <v>12500</v>
      </c>
      <c r="U222" s="13">
        <f t="shared" si="26"/>
        <v>8</v>
      </c>
      <c r="V222" s="13">
        <f t="shared" si="26"/>
        <v>50000</v>
      </c>
    </row>
    <row r="223" spans="1:22" ht="24" x14ac:dyDescent="0.55000000000000004">
      <c r="A223" s="19">
        <v>218</v>
      </c>
      <c r="B223" s="96" t="s">
        <v>991</v>
      </c>
      <c r="C223" s="96">
        <v>1</v>
      </c>
      <c r="D223" s="99" t="s">
        <v>1138</v>
      </c>
      <c r="E223" s="96">
        <v>600</v>
      </c>
      <c r="F223" s="97">
        <v>400</v>
      </c>
      <c r="G223" s="97">
        <v>550</v>
      </c>
      <c r="H223" s="97">
        <v>600</v>
      </c>
      <c r="I223" s="96">
        <v>0</v>
      </c>
      <c r="J223" s="97">
        <f t="shared" si="27"/>
        <v>600</v>
      </c>
      <c r="K223" s="108">
        <v>11</v>
      </c>
      <c r="L223" s="109">
        <f t="shared" si="21"/>
        <v>6600</v>
      </c>
      <c r="M223" s="112">
        <v>150</v>
      </c>
      <c r="N223" s="109">
        <f t="shared" si="22"/>
        <v>1650</v>
      </c>
      <c r="O223" s="112">
        <v>150</v>
      </c>
      <c r="P223" s="109">
        <f t="shared" si="23"/>
        <v>1650</v>
      </c>
      <c r="Q223" s="112">
        <v>150</v>
      </c>
      <c r="R223" s="109">
        <f t="shared" si="24"/>
        <v>1650</v>
      </c>
      <c r="S223" s="112">
        <v>150</v>
      </c>
      <c r="T223" s="109">
        <f t="shared" si="25"/>
        <v>1650</v>
      </c>
      <c r="U223" s="13">
        <f t="shared" si="26"/>
        <v>600</v>
      </c>
      <c r="V223" s="13">
        <f t="shared" si="26"/>
        <v>6600</v>
      </c>
    </row>
    <row r="224" spans="1:22" ht="24" x14ac:dyDescent="0.55000000000000004">
      <c r="A224" s="19">
        <v>219</v>
      </c>
      <c r="B224" s="96" t="s">
        <v>992</v>
      </c>
      <c r="C224" s="96">
        <v>1000</v>
      </c>
      <c r="D224" s="99" t="s">
        <v>1139</v>
      </c>
      <c r="E224" s="96">
        <v>54</v>
      </c>
      <c r="F224" s="97">
        <v>43</v>
      </c>
      <c r="G224" s="97">
        <v>35</v>
      </c>
      <c r="H224" s="97">
        <v>46</v>
      </c>
      <c r="I224" s="96">
        <v>6</v>
      </c>
      <c r="J224" s="97">
        <f t="shared" si="27"/>
        <v>40</v>
      </c>
      <c r="K224" s="108">
        <v>140</v>
      </c>
      <c r="L224" s="109">
        <f t="shared" si="21"/>
        <v>5600</v>
      </c>
      <c r="M224" s="112">
        <v>10</v>
      </c>
      <c r="N224" s="109">
        <f t="shared" si="22"/>
        <v>1400</v>
      </c>
      <c r="O224" s="112">
        <v>10</v>
      </c>
      <c r="P224" s="109">
        <f t="shared" si="23"/>
        <v>1400</v>
      </c>
      <c r="Q224" s="112">
        <v>10</v>
      </c>
      <c r="R224" s="109">
        <f t="shared" si="24"/>
        <v>1400</v>
      </c>
      <c r="S224" s="112">
        <v>10</v>
      </c>
      <c r="T224" s="109">
        <f t="shared" si="25"/>
        <v>1400</v>
      </c>
      <c r="U224" s="13">
        <f t="shared" si="26"/>
        <v>40</v>
      </c>
      <c r="V224" s="13">
        <f t="shared" si="26"/>
        <v>5600</v>
      </c>
    </row>
    <row r="225" spans="1:22" ht="24" x14ac:dyDescent="0.55000000000000004">
      <c r="A225" s="19">
        <v>220</v>
      </c>
      <c r="B225" s="96" t="s">
        <v>993</v>
      </c>
      <c r="C225" s="96">
        <v>1000</v>
      </c>
      <c r="D225" s="99" t="s">
        <v>1139</v>
      </c>
      <c r="E225" s="96">
        <v>496</v>
      </c>
      <c r="F225" s="97">
        <v>462</v>
      </c>
      <c r="G225" s="97">
        <v>465</v>
      </c>
      <c r="H225" s="97">
        <v>515</v>
      </c>
      <c r="I225" s="96">
        <v>15</v>
      </c>
      <c r="J225" s="97">
        <f t="shared" si="27"/>
        <v>500</v>
      </c>
      <c r="K225" s="108">
        <v>320</v>
      </c>
      <c r="L225" s="109">
        <f t="shared" si="21"/>
        <v>160000</v>
      </c>
      <c r="M225" s="112">
        <v>100</v>
      </c>
      <c r="N225" s="109">
        <f t="shared" si="22"/>
        <v>32000</v>
      </c>
      <c r="O225" s="112">
        <v>150</v>
      </c>
      <c r="P225" s="109">
        <f t="shared" si="23"/>
        <v>48000</v>
      </c>
      <c r="Q225" s="112">
        <v>150</v>
      </c>
      <c r="R225" s="109">
        <f t="shared" si="24"/>
        <v>48000</v>
      </c>
      <c r="S225" s="112">
        <v>100</v>
      </c>
      <c r="T225" s="109">
        <f t="shared" si="25"/>
        <v>32000</v>
      </c>
      <c r="U225" s="13">
        <f t="shared" si="26"/>
        <v>500</v>
      </c>
      <c r="V225" s="13">
        <f t="shared" si="26"/>
        <v>160000</v>
      </c>
    </row>
    <row r="226" spans="1:22" ht="24" x14ac:dyDescent="0.55000000000000004">
      <c r="A226" s="19">
        <v>221</v>
      </c>
      <c r="B226" s="96" t="s">
        <v>994</v>
      </c>
      <c r="C226" s="96">
        <v>1</v>
      </c>
      <c r="D226" s="99" t="s">
        <v>1140</v>
      </c>
      <c r="E226" s="96">
        <v>18550</v>
      </c>
      <c r="F226" s="97">
        <v>15350</v>
      </c>
      <c r="G226" s="97">
        <v>15440</v>
      </c>
      <c r="H226" s="97">
        <v>17000</v>
      </c>
      <c r="I226" s="96">
        <v>1000</v>
      </c>
      <c r="J226" s="97">
        <f t="shared" si="27"/>
        <v>16000</v>
      </c>
      <c r="K226" s="108">
        <v>8.0250000000000004</v>
      </c>
      <c r="L226" s="109">
        <f t="shared" si="21"/>
        <v>128400</v>
      </c>
      <c r="M226" s="112">
        <v>4000</v>
      </c>
      <c r="N226" s="109">
        <f t="shared" si="22"/>
        <v>32100</v>
      </c>
      <c r="O226" s="112">
        <v>4000</v>
      </c>
      <c r="P226" s="109">
        <f t="shared" si="23"/>
        <v>32100</v>
      </c>
      <c r="Q226" s="112">
        <v>4000</v>
      </c>
      <c r="R226" s="109">
        <f t="shared" si="24"/>
        <v>32100</v>
      </c>
      <c r="S226" s="112">
        <v>4000</v>
      </c>
      <c r="T226" s="109">
        <f t="shared" si="25"/>
        <v>32100</v>
      </c>
      <c r="U226" s="13">
        <f t="shared" si="26"/>
        <v>16000</v>
      </c>
      <c r="V226" s="13">
        <f t="shared" si="26"/>
        <v>128400</v>
      </c>
    </row>
    <row r="227" spans="1:22" ht="24" x14ac:dyDescent="0.55000000000000004">
      <c r="A227" s="19">
        <v>222</v>
      </c>
      <c r="B227" s="96" t="s">
        <v>995</v>
      </c>
      <c r="C227" s="96">
        <v>1000</v>
      </c>
      <c r="D227" s="99" t="s">
        <v>1139</v>
      </c>
      <c r="E227" s="96">
        <v>16</v>
      </c>
      <c r="F227" s="97">
        <v>11</v>
      </c>
      <c r="G227" s="97">
        <v>10</v>
      </c>
      <c r="H227" s="97">
        <f>G227*1.1</f>
        <v>11</v>
      </c>
      <c r="I227" s="96">
        <v>5</v>
      </c>
      <c r="J227" s="97">
        <f t="shared" si="27"/>
        <v>6</v>
      </c>
      <c r="K227" s="108">
        <v>600</v>
      </c>
      <c r="L227" s="109">
        <f t="shared" si="21"/>
        <v>3600</v>
      </c>
      <c r="M227" s="112">
        <v>0</v>
      </c>
      <c r="N227" s="109">
        <f t="shared" si="22"/>
        <v>0</v>
      </c>
      <c r="O227" s="112">
        <v>0</v>
      </c>
      <c r="P227" s="109">
        <f t="shared" si="23"/>
        <v>0</v>
      </c>
      <c r="Q227" s="112">
        <v>3</v>
      </c>
      <c r="R227" s="109">
        <f t="shared" si="24"/>
        <v>1800</v>
      </c>
      <c r="S227" s="112">
        <v>3</v>
      </c>
      <c r="T227" s="109">
        <f t="shared" si="25"/>
        <v>1800</v>
      </c>
      <c r="U227" s="13">
        <f t="shared" si="26"/>
        <v>6</v>
      </c>
      <c r="V227" s="13">
        <f t="shared" si="26"/>
        <v>3600</v>
      </c>
    </row>
    <row r="228" spans="1:22" ht="24" x14ac:dyDescent="0.55000000000000004">
      <c r="A228" s="19">
        <v>223</v>
      </c>
      <c r="B228" s="96" t="s">
        <v>996</v>
      </c>
      <c r="C228" s="96">
        <v>1</v>
      </c>
      <c r="D228" s="99" t="s">
        <v>1140</v>
      </c>
      <c r="E228" s="96">
        <v>340</v>
      </c>
      <c r="F228" s="97">
        <v>285</v>
      </c>
      <c r="G228" s="97">
        <v>285</v>
      </c>
      <c r="H228" s="97">
        <v>315</v>
      </c>
      <c r="I228" s="96">
        <v>150</v>
      </c>
      <c r="J228" s="97">
        <f t="shared" si="27"/>
        <v>165</v>
      </c>
      <c r="K228" s="108">
        <v>10.7</v>
      </c>
      <c r="L228" s="109">
        <f t="shared" si="21"/>
        <v>1765.4999999999998</v>
      </c>
      <c r="M228" s="112">
        <v>0</v>
      </c>
      <c r="N228" s="109">
        <f t="shared" si="22"/>
        <v>0</v>
      </c>
      <c r="O228" s="112">
        <v>50</v>
      </c>
      <c r="P228" s="109">
        <f t="shared" si="23"/>
        <v>535</v>
      </c>
      <c r="Q228" s="112">
        <v>65</v>
      </c>
      <c r="R228" s="109">
        <f t="shared" si="24"/>
        <v>695.5</v>
      </c>
      <c r="S228" s="112">
        <v>50</v>
      </c>
      <c r="T228" s="109">
        <f t="shared" si="25"/>
        <v>535</v>
      </c>
      <c r="U228" s="13">
        <f t="shared" si="26"/>
        <v>165</v>
      </c>
      <c r="V228" s="13">
        <f t="shared" si="26"/>
        <v>1765.5</v>
      </c>
    </row>
    <row r="229" spans="1:22" ht="24" x14ac:dyDescent="0.55000000000000004">
      <c r="A229" s="19">
        <v>224</v>
      </c>
      <c r="B229" s="96" t="s">
        <v>997</v>
      </c>
      <c r="C229" s="96">
        <v>1</v>
      </c>
      <c r="D229" s="99" t="s">
        <v>1144</v>
      </c>
      <c r="E229" s="96">
        <v>260</v>
      </c>
      <c r="F229" s="97">
        <v>80</v>
      </c>
      <c r="G229" s="97">
        <v>20</v>
      </c>
      <c r="H229" s="97">
        <v>200</v>
      </c>
      <c r="I229" s="96">
        <v>200</v>
      </c>
      <c r="J229" s="97">
        <f t="shared" si="27"/>
        <v>0</v>
      </c>
      <c r="K229" s="108">
        <v>13.79</v>
      </c>
      <c r="L229" s="109">
        <f t="shared" si="21"/>
        <v>0</v>
      </c>
      <c r="M229" s="112">
        <v>0</v>
      </c>
      <c r="N229" s="109">
        <f t="shared" si="22"/>
        <v>0</v>
      </c>
      <c r="O229" s="112">
        <v>0</v>
      </c>
      <c r="P229" s="109">
        <f t="shared" si="23"/>
        <v>0</v>
      </c>
      <c r="Q229" s="112">
        <v>0</v>
      </c>
      <c r="R229" s="109">
        <f t="shared" si="24"/>
        <v>0</v>
      </c>
      <c r="S229" s="112">
        <v>0</v>
      </c>
      <c r="T229" s="109">
        <f t="shared" si="25"/>
        <v>0</v>
      </c>
      <c r="U229" s="13">
        <f t="shared" si="26"/>
        <v>0</v>
      </c>
      <c r="V229" s="13">
        <f t="shared" si="26"/>
        <v>0</v>
      </c>
    </row>
    <row r="230" spans="1:22" ht="24" x14ac:dyDescent="0.55000000000000004">
      <c r="A230" s="19">
        <v>225</v>
      </c>
      <c r="B230" s="96" t="s">
        <v>998</v>
      </c>
      <c r="C230" s="96">
        <v>1000</v>
      </c>
      <c r="D230" s="99" t="s">
        <v>1139</v>
      </c>
      <c r="E230" s="96">
        <v>3</v>
      </c>
      <c r="F230" s="97">
        <v>4</v>
      </c>
      <c r="G230" s="97">
        <v>6</v>
      </c>
      <c r="H230" s="97">
        <v>7</v>
      </c>
      <c r="I230" s="96">
        <v>1</v>
      </c>
      <c r="J230" s="97">
        <f t="shared" si="27"/>
        <v>6</v>
      </c>
      <c r="K230" s="108">
        <v>1100</v>
      </c>
      <c r="L230" s="109">
        <f t="shared" si="21"/>
        <v>6600</v>
      </c>
      <c r="M230" s="112">
        <v>3</v>
      </c>
      <c r="N230" s="109">
        <f t="shared" si="22"/>
        <v>3300</v>
      </c>
      <c r="O230" s="112">
        <v>0</v>
      </c>
      <c r="P230" s="109">
        <f t="shared" si="23"/>
        <v>0</v>
      </c>
      <c r="Q230" s="112">
        <v>3</v>
      </c>
      <c r="R230" s="109">
        <f t="shared" si="24"/>
        <v>3300</v>
      </c>
      <c r="S230" s="112">
        <v>0</v>
      </c>
      <c r="T230" s="109">
        <f t="shared" si="25"/>
        <v>0</v>
      </c>
      <c r="U230" s="13">
        <f t="shared" si="26"/>
        <v>6</v>
      </c>
      <c r="V230" s="13">
        <f t="shared" si="26"/>
        <v>6600</v>
      </c>
    </row>
    <row r="231" spans="1:22" ht="24" x14ac:dyDescent="0.55000000000000004">
      <c r="A231" s="19">
        <v>226</v>
      </c>
      <c r="B231" s="96" t="s">
        <v>999</v>
      </c>
      <c r="C231" s="96">
        <v>1000</v>
      </c>
      <c r="D231" s="99" t="s">
        <v>1139</v>
      </c>
      <c r="E231" s="96">
        <v>1</v>
      </c>
      <c r="F231" s="97">
        <v>1</v>
      </c>
      <c r="G231" s="97">
        <v>1</v>
      </c>
      <c r="H231" s="97">
        <v>2</v>
      </c>
      <c r="I231" s="96">
        <v>1</v>
      </c>
      <c r="J231" s="97">
        <f t="shared" si="27"/>
        <v>1</v>
      </c>
      <c r="K231" s="108">
        <v>291</v>
      </c>
      <c r="L231" s="109">
        <f t="shared" si="21"/>
        <v>291</v>
      </c>
      <c r="M231" s="112">
        <v>0</v>
      </c>
      <c r="N231" s="109">
        <f t="shared" si="22"/>
        <v>0</v>
      </c>
      <c r="O231" s="112">
        <v>0</v>
      </c>
      <c r="P231" s="109">
        <f t="shared" si="23"/>
        <v>0</v>
      </c>
      <c r="Q231" s="112">
        <v>1</v>
      </c>
      <c r="R231" s="109">
        <f t="shared" si="24"/>
        <v>291</v>
      </c>
      <c r="S231" s="112">
        <v>0</v>
      </c>
      <c r="T231" s="109">
        <f t="shared" si="25"/>
        <v>0</v>
      </c>
      <c r="U231" s="13">
        <f t="shared" si="26"/>
        <v>1</v>
      </c>
      <c r="V231" s="13">
        <f t="shared" si="26"/>
        <v>291</v>
      </c>
    </row>
    <row r="232" spans="1:22" ht="24" x14ac:dyDescent="0.55000000000000004">
      <c r="A232" s="19">
        <v>227</v>
      </c>
      <c r="B232" s="96" t="s">
        <v>1000</v>
      </c>
      <c r="C232" s="96">
        <v>500</v>
      </c>
      <c r="D232" s="99" t="s">
        <v>1139</v>
      </c>
      <c r="E232" s="96">
        <v>19</v>
      </c>
      <c r="F232" s="97">
        <v>13</v>
      </c>
      <c r="G232" s="97">
        <v>15</v>
      </c>
      <c r="H232" s="97">
        <v>16</v>
      </c>
      <c r="I232" s="96">
        <v>4</v>
      </c>
      <c r="J232" s="97">
        <f t="shared" si="27"/>
        <v>12</v>
      </c>
      <c r="K232" s="108">
        <v>243</v>
      </c>
      <c r="L232" s="109">
        <f t="shared" si="21"/>
        <v>2916</v>
      </c>
      <c r="M232" s="112">
        <v>0</v>
      </c>
      <c r="N232" s="109">
        <f t="shared" si="22"/>
        <v>0</v>
      </c>
      <c r="O232" s="112">
        <v>4</v>
      </c>
      <c r="P232" s="109">
        <f t="shared" si="23"/>
        <v>972</v>
      </c>
      <c r="Q232" s="112">
        <v>4</v>
      </c>
      <c r="R232" s="109">
        <f t="shared" si="24"/>
        <v>972</v>
      </c>
      <c r="S232" s="112">
        <v>4</v>
      </c>
      <c r="T232" s="109">
        <f t="shared" si="25"/>
        <v>972</v>
      </c>
      <c r="U232" s="13">
        <f t="shared" si="26"/>
        <v>12</v>
      </c>
      <c r="V232" s="13">
        <f t="shared" si="26"/>
        <v>2916</v>
      </c>
    </row>
    <row r="233" spans="1:22" ht="24" x14ac:dyDescent="0.55000000000000004">
      <c r="A233" s="19">
        <v>228</v>
      </c>
      <c r="B233" s="96" t="s">
        <v>1001</v>
      </c>
      <c r="C233" s="96">
        <v>1</v>
      </c>
      <c r="D233" s="99" t="s">
        <v>1137</v>
      </c>
      <c r="E233" s="96">
        <v>50</v>
      </c>
      <c r="F233" s="97">
        <v>200</v>
      </c>
      <c r="G233" s="97">
        <v>41</v>
      </c>
      <c r="H233" s="97">
        <v>50</v>
      </c>
      <c r="I233" s="96">
        <v>0</v>
      </c>
      <c r="J233" s="97">
        <f t="shared" si="27"/>
        <v>50</v>
      </c>
      <c r="K233" s="108">
        <v>6</v>
      </c>
      <c r="L233" s="109">
        <f t="shared" si="21"/>
        <v>300</v>
      </c>
      <c r="M233" s="112">
        <v>50</v>
      </c>
      <c r="N233" s="109">
        <f t="shared" si="22"/>
        <v>300</v>
      </c>
      <c r="O233" s="112">
        <v>0</v>
      </c>
      <c r="P233" s="109">
        <f t="shared" si="23"/>
        <v>0</v>
      </c>
      <c r="Q233" s="112">
        <v>0</v>
      </c>
      <c r="R233" s="109">
        <f t="shared" si="24"/>
        <v>0</v>
      </c>
      <c r="S233" s="112">
        <v>0</v>
      </c>
      <c r="T233" s="109">
        <f t="shared" si="25"/>
        <v>0</v>
      </c>
      <c r="U233" s="13">
        <f t="shared" si="26"/>
        <v>50</v>
      </c>
      <c r="V233" s="13">
        <f t="shared" si="26"/>
        <v>300</v>
      </c>
    </row>
    <row r="234" spans="1:22" ht="24" x14ac:dyDescent="0.55000000000000004">
      <c r="A234" s="19">
        <v>229</v>
      </c>
      <c r="B234" s="96" t="s">
        <v>1002</v>
      </c>
      <c r="C234" s="96">
        <v>1000</v>
      </c>
      <c r="D234" s="99" t="s">
        <v>1139</v>
      </c>
      <c r="E234" s="96">
        <v>9</v>
      </c>
      <c r="F234" s="97">
        <v>6</v>
      </c>
      <c r="G234" s="97">
        <v>9</v>
      </c>
      <c r="H234" s="97">
        <v>10</v>
      </c>
      <c r="I234" s="96">
        <v>4</v>
      </c>
      <c r="J234" s="97">
        <f t="shared" si="27"/>
        <v>6</v>
      </c>
      <c r="K234" s="108">
        <v>128.4</v>
      </c>
      <c r="L234" s="109">
        <f t="shared" si="21"/>
        <v>770.40000000000009</v>
      </c>
      <c r="M234" s="112">
        <v>0</v>
      </c>
      <c r="N234" s="109">
        <f t="shared" si="22"/>
        <v>0</v>
      </c>
      <c r="O234" s="112">
        <v>2</v>
      </c>
      <c r="P234" s="109">
        <f t="shared" si="23"/>
        <v>256.8</v>
      </c>
      <c r="Q234" s="112">
        <v>2</v>
      </c>
      <c r="R234" s="109">
        <f t="shared" si="24"/>
        <v>256.8</v>
      </c>
      <c r="S234" s="112">
        <v>2</v>
      </c>
      <c r="T234" s="109">
        <f t="shared" si="25"/>
        <v>256.8</v>
      </c>
      <c r="U234" s="13">
        <f t="shared" si="26"/>
        <v>6</v>
      </c>
      <c r="V234" s="13">
        <f t="shared" si="26"/>
        <v>770.40000000000009</v>
      </c>
    </row>
    <row r="235" spans="1:22" ht="24" x14ac:dyDescent="0.55000000000000004">
      <c r="A235" s="19">
        <v>230</v>
      </c>
      <c r="B235" s="96" t="s">
        <v>1003</v>
      </c>
      <c r="C235" s="96">
        <v>500</v>
      </c>
      <c r="D235" s="99" t="s">
        <v>1145</v>
      </c>
      <c r="E235" s="96">
        <v>70</v>
      </c>
      <c r="F235" s="97">
        <v>70</v>
      </c>
      <c r="G235" s="97">
        <v>80</v>
      </c>
      <c r="H235" s="97">
        <v>90</v>
      </c>
      <c r="I235" s="96">
        <v>10</v>
      </c>
      <c r="J235" s="97">
        <f t="shared" si="27"/>
        <v>80</v>
      </c>
      <c r="K235" s="108">
        <v>243</v>
      </c>
      <c r="L235" s="109">
        <f t="shared" si="21"/>
        <v>19440</v>
      </c>
      <c r="M235" s="112">
        <v>20</v>
      </c>
      <c r="N235" s="109">
        <f t="shared" si="22"/>
        <v>4860</v>
      </c>
      <c r="O235" s="112">
        <v>20</v>
      </c>
      <c r="P235" s="109">
        <f t="shared" si="23"/>
        <v>4860</v>
      </c>
      <c r="Q235" s="112">
        <v>20</v>
      </c>
      <c r="R235" s="109">
        <f t="shared" si="24"/>
        <v>4860</v>
      </c>
      <c r="S235" s="112">
        <v>20</v>
      </c>
      <c r="T235" s="109">
        <f t="shared" si="25"/>
        <v>4860</v>
      </c>
      <c r="U235" s="13">
        <f t="shared" si="26"/>
        <v>80</v>
      </c>
      <c r="V235" s="13">
        <f t="shared" si="26"/>
        <v>19440</v>
      </c>
    </row>
    <row r="236" spans="1:22" ht="24" x14ac:dyDescent="0.55000000000000004">
      <c r="A236" s="19">
        <v>231</v>
      </c>
      <c r="B236" s="96" t="s">
        <v>1004</v>
      </c>
      <c r="C236" s="96">
        <v>1</v>
      </c>
      <c r="D236" s="99" t="s">
        <v>1144</v>
      </c>
      <c r="E236" s="96">
        <v>95</v>
      </c>
      <c r="F236" s="97">
        <v>115</v>
      </c>
      <c r="G236" s="97">
        <v>220</v>
      </c>
      <c r="H236" s="97">
        <v>250</v>
      </c>
      <c r="I236" s="96">
        <v>0</v>
      </c>
      <c r="J236" s="97">
        <f t="shared" si="27"/>
        <v>250</v>
      </c>
      <c r="K236" s="108">
        <v>317.79000000000002</v>
      </c>
      <c r="L236" s="109">
        <f t="shared" si="21"/>
        <v>79447.5</v>
      </c>
      <c r="M236" s="112">
        <v>75</v>
      </c>
      <c r="N236" s="109">
        <f t="shared" si="22"/>
        <v>23834.25</v>
      </c>
      <c r="O236" s="112">
        <v>50</v>
      </c>
      <c r="P236" s="109">
        <f t="shared" si="23"/>
        <v>15889.500000000002</v>
      </c>
      <c r="Q236" s="112">
        <v>75</v>
      </c>
      <c r="R236" s="109">
        <f t="shared" si="24"/>
        <v>23834.25</v>
      </c>
      <c r="S236" s="112">
        <v>50</v>
      </c>
      <c r="T236" s="109">
        <f t="shared" si="25"/>
        <v>15889.500000000002</v>
      </c>
      <c r="U236" s="13">
        <f t="shared" si="26"/>
        <v>250</v>
      </c>
      <c r="V236" s="13">
        <f t="shared" si="26"/>
        <v>79447.5</v>
      </c>
    </row>
    <row r="237" spans="1:22" ht="24" x14ac:dyDescent="0.55000000000000004">
      <c r="A237" s="19">
        <v>232</v>
      </c>
      <c r="B237" s="96" t="s">
        <v>1005</v>
      </c>
      <c r="C237" s="96">
        <v>100</v>
      </c>
      <c r="D237" s="99" t="s">
        <v>1139</v>
      </c>
      <c r="E237" s="96">
        <v>229</v>
      </c>
      <c r="F237" s="97">
        <v>252</v>
      </c>
      <c r="G237" s="97">
        <v>387</v>
      </c>
      <c r="H237" s="97">
        <v>428</v>
      </c>
      <c r="I237" s="96">
        <v>108</v>
      </c>
      <c r="J237" s="97">
        <f t="shared" si="27"/>
        <v>320</v>
      </c>
      <c r="K237" s="108">
        <v>78</v>
      </c>
      <c r="L237" s="109">
        <f t="shared" si="21"/>
        <v>24960</v>
      </c>
      <c r="M237" s="112">
        <v>0</v>
      </c>
      <c r="N237" s="109">
        <f t="shared" si="22"/>
        <v>0</v>
      </c>
      <c r="O237" s="112">
        <v>100</v>
      </c>
      <c r="P237" s="109">
        <f t="shared" si="23"/>
        <v>7800</v>
      </c>
      <c r="Q237" s="112">
        <v>120</v>
      </c>
      <c r="R237" s="109">
        <f t="shared" si="24"/>
        <v>9360</v>
      </c>
      <c r="S237" s="112">
        <v>100</v>
      </c>
      <c r="T237" s="109">
        <f t="shared" si="25"/>
        <v>7800</v>
      </c>
      <c r="U237" s="13">
        <f t="shared" si="26"/>
        <v>320</v>
      </c>
      <c r="V237" s="13">
        <f t="shared" si="26"/>
        <v>24960</v>
      </c>
    </row>
    <row r="238" spans="1:22" ht="24" x14ac:dyDescent="0.55000000000000004">
      <c r="A238" s="19">
        <v>233</v>
      </c>
      <c r="B238" s="96" t="s">
        <v>1006</v>
      </c>
      <c r="C238" s="96">
        <v>1</v>
      </c>
      <c r="D238" s="99" t="s">
        <v>1141</v>
      </c>
      <c r="E238" s="96">
        <v>972</v>
      </c>
      <c r="F238" s="97">
        <v>924</v>
      </c>
      <c r="G238" s="97">
        <v>1040</v>
      </c>
      <c r="H238" s="97">
        <v>1200</v>
      </c>
      <c r="I238" s="96">
        <v>0</v>
      </c>
      <c r="J238" s="97">
        <f t="shared" si="27"/>
        <v>1200</v>
      </c>
      <c r="K238" s="108">
        <v>10.5</v>
      </c>
      <c r="L238" s="109">
        <f t="shared" si="21"/>
        <v>12600</v>
      </c>
      <c r="M238" s="112">
        <v>300</v>
      </c>
      <c r="N238" s="109">
        <f t="shared" si="22"/>
        <v>3150</v>
      </c>
      <c r="O238" s="112">
        <v>300</v>
      </c>
      <c r="P238" s="109">
        <f t="shared" si="23"/>
        <v>3150</v>
      </c>
      <c r="Q238" s="112">
        <v>300</v>
      </c>
      <c r="R238" s="109">
        <f t="shared" si="24"/>
        <v>3150</v>
      </c>
      <c r="S238" s="112">
        <v>300</v>
      </c>
      <c r="T238" s="109">
        <f t="shared" si="25"/>
        <v>3150</v>
      </c>
      <c r="U238" s="13">
        <f t="shared" si="26"/>
        <v>1200</v>
      </c>
      <c r="V238" s="13">
        <f t="shared" si="26"/>
        <v>12600</v>
      </c>
    </row>
    <row r="239" spans="1:22" ht="24" x14ac:dyDescent="0.55000000000000004">
      <c r="A239" s="19">
        <v>234</v>
      </c>
      <c r="B239" s="96" t="s">
        <v>1007</v>
      </c>
      <c r="C239" s="96">
        <v>500</v>
      </c>
      <c r="D239" s="99" t="s">
        <v>1143</v>
      </c>
      <c r="E239" s="96">
        <v>6</v>
      </c>
      <c r="F239" s="97">
        <v>0</v>
      </c>
      <c r="G239" s="97">
        <v>4</v>
      </c>
      <c r="H239" s="97">
        <v>5</v>
      </c>
      <c r="I239" s="96">
        <v>4</v>
      </c>
      <c r="J239" s="97">
        <f t="shared" si="27"/>
        <v>1</v>
      </c>
      <c r="K239" s="108">
        <v>238.61</v>
      </c>
      <c r="L239" s="109">
        <f t="shared" si="21"/>
        <v>238.61</v>
      </c>
      <c r="M239" s="112">
        <v>0</v>
      </c>
      <c r="N239" s="109">
        <f t="shared" si="22"/>
        <v>0</v>
      </c>
      <c r="O239" s="112">
        <v>0</v>
      </c>
      <c r="P239" s="109">
        <f t="shared" si="23"/>
        <v>0</v>
      </c>
      <c r="Q239" s="112">
        <v>1</v>
      </c>
      <c r="R239" s="109">
        <f t="shared" si="24"/>
        <v>238.61</v>
      </c>
      <c r="S239" s="112">
        <v>0</v>
      </c>
      <c r="T239" s="109">
        <f t="shared" si="25"/>
        <v>0</v>
      </c>
      <c r="U239" s="13">
        <f t="shared" si="26"/>
        <v>1</v>
      </c>
      <c r="V239" s="13">
        <f t="shared" si="26"/>
        <v>238.61</v>
      </c>
    </row>
    <row r="240" spans="1:22" ht="24" x14ac:dyDescent="0.55000000000000004">
      <c r="A240" s="19">
        <v>235</v>
      </c>
      <c r="B240" s="96" t="s">
        <v>1008</v>
      </c>
      <c r="C240" s="96">
        <v>1</v>
      </c>
      <c r="D240" s="99" t="s">
        <v>1141</v>
      </c>
      <c r="E240" s="96">
        <v>203</v>
      </c>
      <c r="F240" s="97">
        <v>167</v>
      </c>
      <c r="G240" s="97">
        <v>220</v>
      </c>
      <c r="H240" s="97">
        <v>245</v>
      </c>
      <c r="I240" s="96">
        <v>55</v>
      </c>
      <c r="J240" s="97">
        <f t="shared" si="27"/>
        <v>190</v>
      </c>
      <c r="K240" s="108">
        <v>65</v>
      </c>
      <c r="L240" s="109">
        <f t="shared" si="21"/>
        <v>12350</v>
      </c>
      <c r="M240" s="112">
        <v>20</v>
      </c>
      <c r="N240" s="109">
        <f t="shared" si="22"/>
        <v>1300</v>
      </c>
      <c r="O240" s="112">
        <v>60</v>
      </c>
      <c r="P240" s="109">
        <f t="shared" si="23"/>
        <v>3900</v>
      </c>
      <c r="Q240" s="112">
        <v>50</v>
      </c>
      <c r="R240" s="109">
        <f t="shared" si="24"/>
        <v>3250</v>
      </c>
      <c r="S240" s="112">
        <v>60</v>
      </c>
      <c r="T240" s="109">
        <f t="shared" si="25"/>
        <v>3900</v>
      </c>
      <c r="U240" s="13">
        <f t="shared" si="26"/>
        <v>190</v>
      </c>
      <c r="V240" s="13">
        <f t="shared" si="26"/>
        <v>12350</v>
      </c>
    </row>
    <row r="241" spans="1:22" ht="24" x14ac:dyDescent="0.55000000000000004">
      <c r="A241" s="19">
        <v>236</v>
      </c>
      <c r="B241" s="96" t="s">
        <v>1009</v>
      </c>
      <c r="C241" s="96">
        <v>50</v>
      </c>
      <c r="D241" s="99" t="s">
        <v>1138</v>
      </c>
      <c r="E241" s="96">
        <v>3</v>
      </c>
      <c r="F241" s="97">
        <v>3</v>
      </c>
      <c r="G241" s="97">
        <v>6</v>
      </c>
      <c r="H241" s="97">
        <v>7</v>
      </c>
      <c r="I241" s="96">
        <v>0</v>
      </c>
      <c r="J241" s="97">
        <f t="shared" si="27"/>
        <v>7</v>
      </c>
      <c r="K241" s="108">
        <v>400</v>
      </c>
      <c r="L241" s="109">
        <f t="shared" si="21"/>
        <v>2800</v>
      </c>
      <c r="M241" s="112">
        <v>2</v>
      </c>
      <c r="N241" s="109">
        <f t="shared" si="22"/>
        <v>800</v>
      </c>
      <c r="O241" s="112">
        <v>2</v>
      </c>
      <c r="P241" s="109">
        <f t="shared" si="23"/>
        <v>800</v>
      </c>
      <c r="Q241" s="112">
        <v>2</v>
      </c>
      <c r="R241" s="109">
        <f t="shared" si="24"/>
        <v>800</v>
      </c>
      <c r="S241" s="112">
        <v>1</v>
      </c>
      <c r="T241" s="109">
        <f t="shared" si="25"/>
        <v>400</v>
      </c>
      <c r="U241" s="13">
        <f t="shared" si="26"/>
        <v>7</v>
      </c>
      <c r="V241" s="13">
        <f t="shared" si="26"/>
        <v>2800</v>
      </c>
    </row>
    <row r="242" spans="1:22" ht="24" x14ac:dyDescent="0.55000000000000004">
      <c r="A242" s="19">
        <v>237</v>
      </c>
      <c r="B242" s="96" t="s">
        <v>1010</v>
      </c>
      <c r="C242" s="96">
        <v>1</v>
      </c>
      <c r="D242" s="99" t="s">
        <v>1141</v>
      </c>
      <c r="E242" s="96">
        <v>1284</v>
      </c>
      <c r="F242" s="97">
        <v>1368</v>
      </c>
      <c r="G242" s="97">
        <v>1600</v>
      </c>
      <c r="H242" s="97">
        <f>G242*1.1</f>
        <v>1760.0000000000002</v>
      </c>
      <c r="I242" s="96">
        <v>215</v>
      </c>
      <c r="J242" s="97">
        <f t="shared" si="27"/>
        <v>1545.0000000000002</v>
      </c>
      <c r="K242" s="108">
        <v>9.73</v>
      </c>
      <c r="L242" s="109">
        <f t="shared" si="21"/>
        <v>15032.850000000002</v>
      </c>
      <c r="M242" s="112">
        <v>345</v>
      </c>
      <c r="N242" s="109">
        <f t="shared" si="22"/>
        <v>3356.8500000000004</v>
      </c>
      <c r="O242" s="112">
        <v>400</v>
      </c>
      <c r="P242" s="109">
        <f t="shared" si="23"/>
        <v>3892</v>
      </c>
      <c r="Q242" s="112">
        <v>400</v>
      </c>
      <c r="R242" s="109">
        <f t="shared" si="24"/>
        <v>3892</v>
      </c>
      <c r="S242" s="112">
        <v>400</v>
      </c>
      <c r="T242" s="109">
        <f t="shared" si="25"/>
        <v>3892</v>
      </c>
      <c r="U242" s="13">
        <f t="shared" si="26"/>
        <v>1545</v>
      </c>
      <c r="V242" s="13">
        <f t="shared" si="26"/>
        <v>15032.85</v>
      </c>
    </row>
    <row r="243" spans="1:22" ht="24" x14ac:dyDescent="0.55000000000000004">
      <c r="A243" s="19">
        <v>238</v>
      </c>
      <c r="B243" s="96" t="s">
        <v>1011</v>
      </c>
      <c r="C243" s="96">
        <v>1</v>
      </c>
      <c r="D243" s="99" t="s">
        <v>1141</v>
      </c>
      <c r="E243" s="96">
        <v>744</v>
      </c>
      <c r="F243" s="97">
        <v>500</v>
      </c>
      <c r="G243" s="97">
        <v>555</v>
      </c>
      <c r="H243" s="97">
        <v>610</v>
      </c>
      <c r="I243" s="96">
        <v>50</v>
      </c>
      <c r="J243" s="97">
        <f t="shared" si="27"/>
        <v>560</v>
      </c>
      <c r="K243" s="108">
        <v>82</v>
      </c>
      <c r="L243" s="109">
        <f t="shared" si="21"/>
        <v>45920</v>
      </c>
      <c r="M243" s="112">
        <v>100</v>
      </c>
      <c r="N243" s="109">
        <f t="shared" si="22"/>
        <v>8200</v>
      </c>
      <c r="O243" s="112">
        <v>150</v>
      </c>
      <c r="P243" s="109">
        <f t="shared" si="23"/>
        <v>12300</v>
      </c>
      <c r="Q243" s="112">
        <v>160</v>
      </c>
      <c r="R243" s="109">
        <f t="shared" si="24"/>
        <v>13120</v>
      </c>
      <c r="S243" s="112">
        <v>150</v>
      </c>
      <c r="T243" s="109">
        <f t="shared" si="25"/>
        <v>12300</v>
      </c>
      <c r="U243" s="13">
        <f t="shared" si="26"/>
        <v>560</v>
      </c>
      <c r="V243" s="13">
        <f t="shared" si="26"/>
        <v>45920</v>
      </c>
    </row>
    <row r="244" spans="1:22" ht="24" x14ac:dyDescent="0.55000000000000004">
      <c r="A244" s="19">
        <v>239</v>
      </c>
      <c r="B244" s="96" t="s">
        <v>1012</v>
      </c>
      <c r="C244" s="96">
        <v>1</v>
      </c>
      <c r="D244" s="99" t="s">
        <v>1144</v>
      </c>
      <c r="E244" s="96">
        <v>0</v>
      </c>
      <c r="F244" s="97">
        <v>2</v>
      </c>
      <c r="G244" s="97">
        <v>2</v>
      </c>
      <c r="H244" s="97">
        <v>2</v>
      </c>
      <c r="I244" s="96">
        <v>0</v>
      </c>
      <c r="J244" s="97">
        <f t="shared" si="27"/>
        <v>2</v>
      </c>
      <c r="K244" s="108">
        <v>750</v>
      </c>
      <c r="L244" s="109">
        <f t="shared" si="21"/>
        <v>1500</v>
      </c>
      <c r="M244" s="112">
        <v>2</v>
      </c>
      <c r="N244" s="109">
        <f t="shared" si="22"/>
        <v>1500</v>
      </c>
      <c r="O244" s="112">
        <v>0</v>
      </c>
      <c r="P244" s="109">
        <f t="shared" si="23"/>
        <v>0</v>
      </c>
      <c r="Q244" s="112">
        <v>0</v>
      </c>
      <c r="R244" s="109">
        <f t="shared" si="24"/>
        <v>0</v>
      </c>
      <c r="S244" s="112">
        <v>0</v>
      </c>
      <c r="T244" s="109">
        <f t="shared" si="25"/>
        <v>0</v>
      </c>
      <c r="U244" s="13">
        <f t="shared" si="26"/>
        <v>2</v>
      </c>
      <c r="V244" s="13">
        <f t="shared" si="26"/>
        <v>1500</v>
      </c>
    </row>
    <row r="245" spans="1:22" ht="24" x14ac:dyDescent="0.55000000000000004">
      <c r="A245" s="19">
        <v>240</v>
      </c>
      <c r="B245" s="96" t="s">
        <v>1013</v>
      </c>
      <c r="C245" s="96">
        <v>500</v>
      </c>
      <c r="D245" s="99" t="s">
        <v>1139</v>
      </c>
      <c r="E245" s="96">
        <v>62</v>
      </c>
      <c r="F245" s="97">
        <v>54</v>
      </c>
      <c r="G245" s="97">
        <v>102</v>
      </c>
      <c r="H245" s="97">
        <v>115</v>
      </c>
      <c r="I245" s="96">
        <v>0</v>
      </c>
      <c r="J245" s="97">
        <f t="shared" si="27"/>
        <v>115</v>
      </c>
      <c r="K245" s="108">
        <v>175.58</v>
      </c>
      <c r="L245" s="109">
        <f t="shared" si="21"/>
        <v>20191.7</v>
      </c>
      <c r="M245" s="112">
        <v>30</v>
      </c>
      <c r="N245" s="109">
        <f t="shared" si="22"/>
        <v>5267.4000000000005</v>
      </c>
      <c r="O245" s="112">
        <v>30</v>
      </c>
      <c r="P245" s="109">
        <f t="shared" si="23"/>
        <v>5267.4000000000005</v>
      </c>
      <c r="Q245" s="112">
        <v>30</v>
      </c>
      <c r="R245" s="109">
        <f t="shared" si="24"/>
        <v>5267.4000000000005</v>
      </c>
      <c r="S245" s="112">
        <v>25</v>
      </c>
      <c r="T245" s="109">
        <f t="shared" si="25"/>
        <v>4389.5</v>
      </c>
      <c r="U245" s="13">
        <f t="shared" si="26"/>
        <v>115</v>
      </c>
      <c r="V245" s="13">
        <f t="shared" si="26"/>
        <v>20191.7</v>
      </c>
    </row>
    <row r="246" spans="1:22" ht="24" x14ac:dyDescent="0.55000000000000004">
      <c r="A246" s="19">
        <v>241</v>
      </c>
      <c r="B246" s="96" t="s">
        <v>1014</v>
      </c>
      <c r="C246" s="96">
        <v>500</v>
      </c>
      <c r="D246" s="99" t="s">
        <v>1139</v>
      </c>
      <c r="E246" s="96">
        <v>129</v>
      </c>
      <c r="F246" s="97">
        <v>112</v>
      </c>
      <c r="G246" s="97">
        <v>86</v>
      </c>
      <c r="H246" s="97">
        <v>95</v>
      </c>
      <c r="I246" s="96">
        <v>12</v>
      </c>
      <c r="J246" s="97">
        <f t="shared" si="27"/>
        <v>83</v>
      </c>
      <c r="K246" s="108">
        <v>125</v>
      </c>
      <c r="L246" s="109">
        <f t="shared" si="21"/>
        <v>10375</v>
      </c>
      <c r="M246" s="112">
        <v>10</v>
      </c>
      <c r="N246" s="109">
        <f t="shared" si="22"/>
        <v>1250</v>
      </c>
      <c r="O246" s="112">
        <v>25</v>
      </c>
      <c r="P246" s="109">
        <f t="shared" si="23"/>
        <v>3125</v>
      </c>
      <c r="Q246" s="112">
        <v>25</v>
      </c>
      <c r="R246" s="109">
        <f t="shared" si="24"/>
        <v>3125</v>
      </c>
      <c r="S246" s="112">
        <v>23</v>
      </c>
      <c r="T246" s="109">
        <f t="shared" si="25"/>
        <v>2875</v>
      </c>
      <c r="U246" s="13">
        <f t="shared" si="26"/>
        <v>83</v>
      </c>
      <c r="V246" s="13">
        <f t="shared" si="26"/>
        <v>10375</v>
      </c>
    </row>
    <row r="247" spans="1:22" ht="24" x14ac:dyDescent="0.55000000000000004">
      <c r="A247" s="19">
        <v>242</v>
      </c>
      <c r="B247" s="96" t="s">
        <v>1015</v>
      </c>
      <c r="C247" s="96">
        <v>1000</v>
      </c>
      <c r="D247" s="99" t="s">
        <v>1139</v>
      </c>
      <c r="E247" s="96">
        <v>40</v>
      </c>
      <c r="F247" s="97">
        <v>24</v>
      </c>
      <c r="G247" s="97">
        <v>8</v>
      </c>
      <c r="H247" s="97">
        <v>10</v>
      </c>
      <c r="I247" s="96">
        <v>5</v>
      </c>
      <c r="J247" s="97">
        <f t="shared" si="27"/>
        <v>5</v>
      </c>
      <c r="K247" s="108">
        <v>360</v>
      </c>
      <c r="L247" s="109">
        <f t="shared" si="21"/>
        <v>1800</v>
      </c>
      <c r="M247" s="112">
        <v>0</v>
      </c>
      <c r="N247" s="109">
        <f t="shared" si="22"/>
        <v>0</v>
      </c>
      <c r="O247" s="112">
        <v>0</v>
      </c>
      <c r="P247" s="109">
        <f t="shared" si="23"/>
        <v>0</v>
      </c>
      <c r="Q247" s="112">
        <v>5</v>
      </c>
      <c r="R247" s="109">
        <f t="shared" si="24"/>
        <v>1800</v>
      </c>
      <c r="S247" s="112">
        <v>0</v>
      </c>
      <c r="T247" s="109">
        <f t="shared" si="25"/>
        <v>0</v>
      </c>
      <c r="U247" s="13">
        <f t="shared" si="26"/>
        <v>5</v>
      </c>
      <c r="V247" s="13">
        <f t="shared" si="26"/>
        <v>1800</v>
      </c>
    </row>
    <row r="248" spans="1:22" ht="24" x14ac:dyDescent="0.55000000000000004">
      <c r="A248" s="19">
        <v>243</v>
      </c>
      <c r="B248" s="96" t="s">
        <v>1016</v>
      </c>
      <c r="C248" s="96">
        <v>500</v>
      </c>
      <c r="D248" s="99" t="s">
        <v>1139</v>
      </c>
      <c r="E248" s="96">
        <v>55</v>
      </c>
      <c r="F248" s="97">
        <v>73</v>
      </c>
      <c r="G248" s="97">
        <v>76</v>
      </c>
      <c r="H248" s="97">
        <v>85</v>
      </c>
      <c r="I248" s="96">
        <v>15</v>
      </c>
      <c r="J248" s="97">
        <f t="shared" si="27"/>
        <v>70</v>
      </c>
      <c r="K248" s="108">
        <v>190</v>
      </c>
      <c r="L248" s="109">
        <f t="shared" si="21"/>
        <v>13300</v>
      </c>
      <c r="M248" s="112">
        <v>10</v>
      </c>
      <c r="N248" s="109">
        <f t="shared" si="22"/>
        <v>1900</v>
      </c>
      <c r="O248" s="112">
        <v>20</v>
      </c>
      <c r="P248" s="109">
        <f t="shared" si="23"/>
        <v>3800</v>
      </c>
      <c r="Q248" s="112">
        <v>20</v>
      </c>
      <c r="R248" s="109">
        <f t="shared" si="24"/>
        <v>3800</v>
      </c>
      <c r="S248" s="112">
        <v>20</v>
      </c>
      <c r="T248" s="109">
        <f t="shared" si="25"/>
        <v>3800</v>
      </c>
      <c r="U248" s="13">
        <f t="shared" si="26"/>
        <v>70</v>
      </c>
      <c r="V248" s="13">
        <f t="shared" si="26"/>
        <v>13300</v>
      </c>
    </row>
    <row r="249" spans="1:22" ht="24" x14ac:dyDescent="0.55000000000000004">
      <c r="A249" s="19">
        <v>244</v>
      </c>
      <c r="B249" s="96" t="s">
        <v>1017</v>
      </c>
      <c r="C249" s="96">
        <v>500</v>
      </c>
      <c r="D249" s="99" t="s">
        <v>1139</v>
      </c>
      <c r="E249" s="96">
        <v>12</v>
      </c>
      <c r="F249" s="97">
        <v>12</v>
      </c>
      <c r="G249" s="97">
        <v>17</v>
      </c>
      <c r="H249" s="97">
        <v>19</v>
      </c>
      <c r="I249" s="96">
        <v>1</v>
      </c>
      <c r="J249" s="97">
        <f t="shared" si="27"/>
        <v>18</v>
      </c>
      <c r="K249" s="108">
        <v>790</v>
      </c>
      <c r="L249" s="109">
        <f t="shared" si="21"/>
        <v>14220</v>
      </c>
      <c r="M249" s="112">
        <v>4</v>
      </c>
      <c r="N249" s="109">
        <f t="shared" si="22"/>
        <v>3160</v>
      </c>
      <c r="O249" s="112">
        <v>5</v>
      </c>
      <c r="P249" s="109">
        <f t="shared" si="23"/>
        <v>3950</v>
      </c>
      <c r="Q249" s="112">
        <v>4</v>
      </c>
      <c r="R249" s="109">
        <f t="shared" si="24"/>
        <v>3160</v>
      </c>
      <c r="S249" s="112">
        <v>5</v>
      </c>
      <c r="T249" s="109">
        <f t="shared" si="25"/>
        <v>3950</v>
      </c>
      <c r="U249" s="13">
        <f t="shared" si="26"/>
        <v>18</v>
      </c>
      <c r="V249" s="13">
        <f t="shared" si="26"/>
        <v>14220</v>
      </c>
    </row>
    <row r="250" spans="1:22" ht="24" x14ac:dyDescent="0.55000000000000004">
      <c r="A250" s="19">
        <v>245</v>
      </c>
      <c r="B250" s="96" t="s">
        <v>1018</v>
      </c>
      <c r="C250" s="96">
        <v>1</v>
      </c>
      <c r="D250" s="99" t="s">
        <v>1138</v>
      </c>
      <c r="E250" s="96">
        <v>3060</v>
      </c>
      <c r="F250" s="97">
        <v>3200</v>
      </c>
      <c r="G250" s="97">
        <v>4190</v>
      </c>
      <c r="H250" s="97">
        <v>4630</v>
      </c>
      <c r="I250" s="96">
        <v>230</v>
      </c>
      <c r="J250" s="97">
        <f t="shared" si="27"/>
        <v>4400</v>
      </c>
      <c r="K250" s="108">
        <v>264</v>
      </c>
      <c r="L250" s="109">
        <f t="shared" si="21"/>
        <v>1161600</v>
      </c>
      <c r="M250" s="112">
        <v>1000</v>
      </c>
      <c r="N250" s="109">
        <f t="shared" si="22"/>
        <v>264000</v>
      </c>
      <c r="O250" s="112">
        <v>1000</v>
      </c>
      <c r="P250" s="109">
        <f t="shared" si="23"/>
        <v>264000</v>
      </c>
      <c r="Q250" s="112">
        <v>1200</v>
      </c>
      <c r="R250" s="109">
        <f t="shared" si="24"/>
        <v>316800</v>
      </c>
      <c r="S250" s="112">
        <v>1200</v>
      </c>
      <c r="T250" s="109">
        <f t="shared" si="25"/>
        <v>316800</v>
      </c>
      <c r="U250" s="13">
        <f t="shared" si="26"/>
        <v>4400</v>
      </c>
      <c r="V250" s="13">
        <f t="shared" si="26"/>
        <v>1161600</v>
      </c>
    </row>
    <row r="251" spans="1:22" ht="24" x14ac:dyDescent="0.55000000000000004">
      <c r="A251" s="19">
        <v>246</v>
      </c>
      <c r="B251" s="96" t="s">
        <v>1019</v>
      </c>
      <c r="C251" s="96">
        <v>1</v>
      </c>
      <c r="D251" s="99" t="s">
        <v>1137</v>
      </c>
      <c r="E251" s="96">
        <v>950</v>
      </c>
      <c r="F251" s="97">
        <v>650</v>
      </c>
      <c r="G251" s="97">
        <v>525</v>
      </c>
      <c r="H251" s="97">
        <v>580</v>
      </c>
      <c r="I251" s="96">
        <v>170</v>
      </c>
      <c r="J251" s="97">
        <f t="shared" si="27"/>
        <v>410</v>
      </c>
      <c r="K251" s="108">
        <v>4.2</v>
      </c>
      <c r="L251" s="109">
        <f t="shared" si="21"/>
        <v>1722</v>
      </c>
      <c r="M251" s="112">
        <v>0</v>
      </c>
      <c r="N251" s="109">
        <f t="shared" si="22"/>
        <v>0</v>
      </c>
      <c r="O251" s="112">
        <v>150</v>
      </c>
      <c r="P251" s="109">
        <f t="shared" si="23"/>
        <v>630</v>
      </c>
      <c r="Q251" s="112">
        <v>150</v>
      </c>
      <c r="R251" s="109">
        <f t="shared" si="24"/>
        <v>630</v>
      </c>
      <c r="S251" s="112">
        <v>110</v>
      </c>
      <c r="T251" s="109">
        <f t="shared" si="25"/>
        <v>462</v>
      </c>
      <c r="U251" s="13">
        <f t="shared" si="26"/>
        <v>410</v>
      </c>
      <c r="V251" s="13">
        <f t="shared" si="26"/>
        <v>1722</v>
      </c>
    </row>
    <row r="252" spans="1:22" ht="24" x14ac:dyDescent="0.55000000000000004">
      <c r="A252" s="19">
        <v>247</v>
      </c>
      <c r="B252" s="96" t="s">
        <v>1020</v>
      </c>
      <c r="C252" s="96">
        <v>500</v>
      </c>
      <c r="D252" s="99" t="s">
        <v>1139</v>
      </c>
      <c r="E252" s="96">
        <v>100</v>
      </c>
      <c r="F252" s="97">
        <v>74</v>
      </c>
      <c r="G252" s="97">
        <v>65</v>
      </c>
      <c r="H252" s="97">
        <v>72</v>
      </c>
      <c r="I252" s="96">
        <v>6</v>
      </c>
      <c r="J252" s="97">
        <f t="shared" si="27"/>
        <v>66</v>
      </c>
      <c r="K252" s="108">
        <v>200</v>
      </c>
      <c r="L252" s="109">
        <f t="shared" si="21"/>
        <v>13200</v>
      </c>
      <c r="M252" s="112">
        <v>15</v>
      </c>
      <c r="N252" s="109">
        <f t="shared" si="22"/>
        <v>3000</v>
      </c>
      <c r="O252" s="112">
        <v>20</v>
      </c>
      <c r="P252" s="109">
        <f t="shared" si="23"/>
        <v>4000</v>
      </c>
      <c r="Q252" s="112">
        <v>20</v>
      </c>
      <c r="R252" s="109">
        <f t="shared" si="24"/>
        <v>4000</v>
      </c>
      <c r="S252" s="112">
        <v>11</v>
      </c>
      <c r="T252" s="109">
        <f t="shared" si="25"/>
        <v>2200</v>
      </c>
      <c r="U252" s="13">
        <f t="shared" si="26"/>
        <v>66</v>
      </c>
      <c r="V252" s="13">
        <f t="shared" si="26"/>
        <v>13200</v>
      </c>
    </row>
    <row r="253" spans="1:22" ht="24" x14ac:dyDescent="0.55000000000000004">
      <c r="A253" s="19">
        <v>248</v>
      </c>
      <c r="B253" s="96" t="s">
        <v>1021</v>
      </c>
      <c r="C253" s="96">
        <v>50</v>
      </c>
      <c r="D253" s="99" t="s">
        <v>1151</v>
      </c>
      <c r="E253" s="96">
        <v>78</v>
      </c>
      <c r="F253" s="97">
        <v>43</v>
      </c>
      <c r="G253" s="97">
        <v>55</v>
      </c>
      <c r="H253" s="97">
        <v>60</v>
      </c>
      <c r="I253" s="96">
        <v>0</v>
      </c>
      <c r="J253" s="97">
        <f t="shared" si="27"/>
        <v>60</v>
      </c>
      <c r="K253" s="108">
        <v>350</v>
      </c>
      <c r="L253" s="109">
        <f t="shared" si="21"/>
        <v>21000</v>
      </c>
      <c r="M253" s="112">
        <v>15</v>
      </c>
      <c r="N253" s="109">
        <f t="shared" si="22"/>
        <v>5250</v>
      </c>
      <c r="O253" s="112">
        <v>15</v>
      </c>
      <c r="P253" s="109">
        <f t="shared" si="23"/>
        <v>5250</v>
      </c>
      <c r="Q253" s="112">
        <v>15</v>
      </c>
      <c r="R253" s="109">
        <f t="shared" si="24"/>
        <v>5250</v>
      </c>
      <c r="S253" s="112">
        <v>15</v>
      </c>
      <c r="T253" s="109">
        <f t="shared" si="25"/>
        <v>5250</v>
      </c>
      <c r="U253" s="13">
        <f t="shared" si="26"/>
        <v>60</v>
      </c>
      <c r="V253" s="13">
        <f t="shared" si="26"/>
        <v>21000</v>
      </c>
    </row>
    <row r="254" spans="1:22" ht="24" x14ac:dyDescent="0.55000000000000004">
      <c r="A254" s="19">
        <v>249</v>
      </c>
      <c r="B254" s="96" t="s">
        <v>1022</v>
      </c>
      <c r="C254" s="96">
        <v>100</v>
      </c>
      <c r="D254" s="99" t="s">
        <v>1155</v>
      </c>
      <c r="E254" s="96">
        <v>58</v>
      </c>
      <c r="F254" s="97">
        <v>53</v>
      </c>
      <c r="G254" s="97">
        <v>49</v>
      </c>
      <c r="H254" s="97">
        <v>54</v>
      </c>
      <c r="I254" s="96">
        <v>10</v>
      </c>
      <c r="J254" s="97">
        <f t="shared" si="27"/>
        <v>44</v>
      </c>
      <c r="K254" s="108">
        <v>360</v>
      </c>
      <c r="L254" s="109">
        <f t="shared" si="21"/>
        <v>15840</v>
      </c>
      <c r="M254" s="112">
        <v>6</v>
      </c>
      <c r="N254" s="109">
        <f t="shared" si="22"/>
        <v>2160</v>
      </c>
      <c r="O254" s="112">
        <v>12</v>
      </c>
      <c r="P254" s="109">
        <f t="shared" si="23"/>
        <v>4320</v>
      </c>
      <c r="Q254" s="112">
        <v>14</v>
      </c>
      <c r="R254" s="109">
        <f t="shared" si="24"/>
        <v>5040</v>
      </c>
      <c r="S254" s="112">
        <v>12</v>
      </c>
      <c r="T254" s="109">
        <f t="shared" si="25"/>
        <v>4320</v>
      </c>
      <c r="U254" s="13">
        <f t="shared" si="26"/>
        <v>44</v>
      </c>
      <c r="V254" s="13">
        <f t="shared" si="26"/>
        <v>15840</v>
      </c>
    </row>
    <row r="255" spans="1:22" ht="24" x14ac:dyDescent="0.55000000000000004">
      <c r="A255" s="19">
        <v>250</v>
      </c>
      <c r="B255" s="96" t="s">
        <v>1023</v>
      </c>
      <c r="C255" s="96">
        <v>100</v>
      </c>
      <c r="D255" s="99" t="s">
        <v>1155</v>
      </c>
      <c r="E255" s="96">
        <v>25</v>
      </c>
      <c r="F255" s="97">
        <v>45</v>
      </c>
      <c r="G255" s="97">
        <v>42</v>
      </c>
      <c r="H255" s="97">
        <v>47</v>
      </c>
      <c r="I255" s="96">
        <v>7</v>
      </c>
      <c r="J255" s="97">
        <f t="shared" si="27"/>
        <v>40</v>
      </c>
      <c r="K255" s="108">
        <v>400</v>
      </c>
      <c r="L255" s="109">
        <f t="shared" si="21"/>
        <v>16000</v>
      </c>
      <c r="M255" s="112">
        <v>4</v>
      </c>
      <c r="N255" s="109">
        <f t="shared" si="22"/>
        <v>1600</v>
      </c>
      <c r="O255" s="112">
        <v>12</v>
      </c>
      <c r="P255" s="109">
        <f t="shared" si="23"/>
        <v>4800</v>
      </c>
      <c r="Q255" s="112">
        <v>12</v>
      </c>
      <c r="R255" s="109">
        <f t="shared" si="24"/>
        <v>4800</v>
      </c>
      <c r="S255" s="112">
        <v>12</v>
      </c>
      <c r="T255" s="109">
        <f t="shared" si="25"/>
        <v>4800</v>
      </c>
      <c r="U255" s="13">
        <f t="shared" si="26"/>
        <v>40</v>
      </c>
      <c r="V255" s="13">
        <f t="shared" si="26"/>
        <v>16000</v>
      </c>
    </row>
    <row r="256" spans="1:22" ht="24" x14ac:dyDescent="0.55000000000000004">
      <c r="A256" s="19">
        <v>251</v>
      </c>
      <c r="B256" s="96" t="s">
        <v>1024</v>
      </c>
      <c r="C256" s="96">
        <v>30</v>
      </c>
      <c r="D256" s="99" t="s">
        <v>1139</v>
      </c>
      <c r="E256" s="96">
        <v>4</v>
      </c>
      <c r="F256" s="97">
        <v>11</v>
      </c>
      <c r="G256" s="97">
        <v>14</v>
      </c>
      <c r="H256" s="97">
        <v>16</v>
      </c>
      <c r="I256" s="96">
        <v>1</v>
      </c>
      <c r="J256" s="97">
        <f t="shared" si="27"/>
        <v>15</v>
      </c>
      <c r="K256" s="108">
        <v>192.6</v>
      </c>
      <c r="L256" s="109">
        <f t="shared" si="21"/>
        <v>2889</v>
      </c>
      <c r="M256" s="112">
        <v>3</v>
      </c>
      <c r="N256" s="109">
        <f t="shared" si="22"/>
        <v>577.79999999999995</v>
      </c>
      <c r="O256" s="112">
        <v>4</v>
      </c>
      <c r="P256" s="109">
        <f t="shared" si="23"/>
        <v>770.4</v>
      </c>
      <c r="Q256" s="112">
        <v>4</v>
      </c>
      <c r="R256" s="109">
        <f t="shared" si="24"/>
        <v>770.4</v>
      </c>
      <c r="S256" s="112">
        <v>4</v>
      </c>
      <c r="T256" s="109">
        <f t="shared" si="25"/>
        <v>770.4</v>
      </c>
      <c r="U256" s="13">
        <f t="shared" si="26"/>
        <v>15</v>
      </c>
      <c r="V256" s="13">
        <f t="shared" si="26"/>
        <v>2889</v>
      </c>
    </row>
    <row r="257" spans="1:22" ht="24" x14ac:dyDescent="0.55000000000000004">
      <c r="A257" s="19">
        <v>252</v>
      </c>
      <c r="B257" s="96" t="s">
        <v>1025</v>
      </c>
      <c r="C257" s="96">
        <v>60</v>
      </c>
      <c r="D257" s="99" t="s">
        <v>1139</v>
      </c>
      <c r="E257" s="96">
        <v>37</v>
      </c>
      <c r="F257" s="97">
        <v>23</v>
      </c>
      <c r="G257" s="97">
        <v>17</v>
      </c>
      <c r="H257" s="97">
        <v>19</v>
      </c>
      <c r="I257" s="96">
        <v>10</v>
      </c>
      <c r="J257" s="97">
        <f t="shared" si="27"/>
        <v>9</v>
      </c>
      <c r="K257" s="108">
        <v>144</v>
      </c>
      <c r="L257" s="109">
        <f t="shared" si="21"/>
        <v>1296</v>
      </c>
      <c r="M257" s="112">
        <v>0</v>
      </c>
      <c r="N257" s="109">
        <f t="shared" si="22"/>
        <v>0</v>
      </c>
      <c r="O257" s="112">
        <v>0</v>
      </c>
      <c r="P257" s="109">
        <f t="shared" si="23"/>
        <v>0</v>
      </c>
      <c r="Q257" s="112">
        <v>5</v>
      </c>
      <c r="R257" s="109">
        <f t="shared" si="24"/>
        <v>720</v>
      </c>
      <c r="S257" s="112">
        <v>4</v>
      </c>
      <c r="T257" s="109">
        <f t="shared" si="25"/>
        <v>576</v>
      </c>
      <c r="U257" s="13">
        <f t="shared" si="26"/>
        <v>9</v>
      </c>
      <c r="V257" s="13">
        <f t="shared" si="26"/>
        <v>1296</v>
      </c>
    </row>
    <row r="258" spans="1:22" ht="24" x14ac:dyDescent="0.55000000000000004">
      <c r="A258" s="19">
        <v>253</v>
      </c>
      <c r="B258" s="96" t="s">
        <v>1026</v>
      </c>
      <c r="C258" s="96">
        <v>60</v>
      </c>
      <c r="D258" s="99" t="s">
        <v>1139</v>
      </c>
      <c r="E258" s="96">
        <v>79</v>
      </c>
      <c r="F258" s="97">
        <v>75</v>
      </c>
      <c r="G258" s="97">
        <v>185</v>
      </c>
      <c r="H258" s="97">
        <v>205</v>
      </c>
      <c r="I258" s="96">
        <v>15</v>
      </c>
      <c r="J258" s="97">
        <f t="shared" si="27"/>
        <v>190</v>
      </c>
      <c r="K258" s="108">
        <v>200</v>
      </c>
      <c r="L258" s="109">
        <f t="shared" si="21"/>
        <v>38000</v>
      </c>
      <c r="M258" s="112">
        <v>40</v>
      </c>
      <c r="N258" s="109">
        <f t="shared" si="22"/>
        <v>8000</v>
      </c>
      <c r="O258" s="112">
        <v>50</v>
      </c>
      <c r="P258" s="109">
        <f t="shared" si="23"/>
        <v>10000</v>
      </c>
      <c r="Q258" s="112">
        <v>50</v>
      </c>
      <c r="R258" s="109">
        <f t="shared" si="24"/>
        <v>10000</v>
      </c>
      <c r="S258" s="112">
        <v>50</v>
      </c>
      <c r="T258" s="109">
        <f t="shared" si="25"/>
        <v>10000</v>
      </c>
      <c r="U258" s="13">
        <f t="shared" si="26"/>
        <v>190</v>
      </c>
      <c r="V258" s="13">
        <f t="shared" si="26"/>
        <v>38000</v>
      </c>
    </row>
    <row r="259" spans="1:22" ht="24" x14ac:dyDescent="0.55000000000000004">
      <c r="A259" s="19">
        <v>254</v>
      </c>
      <c r="B259" s="96" t="s">
        <v>1027</v>
      </c>
      <c r="C259" s="96">
        <v>500</v>
      </c>
      <c r="D259" s="99" t="s">
        <v>1139</v>
      </c>
      <c r="E259" s="96">
        <v>25</v>
      </c>
      <c r="F259" s="97">
        <v>17</v>
      </c>
      <c r="G259" s="97">
        <v>21</v>
      </c>
      <c r="H259" s="97">
        <v>24</v>
      </c>
      <c r="I259" s="96">
        <v>6</v>
      </c>
      <c r="J259" s="97">
        <f t="shared" si="27"/>
        <v>18</v>
      </c>
      <c r="K259" s="108">
        <v>400</v>
      </c>
      <c r="L259" s="109">
        <f t="shared" si="21"/>
        <v>7200</v>
      </c>
      <c r="M259" s="112">
        <v>0</v>
      </c>
      <c r="N259" s="109">
        <f t="shared" si="22"/>
        <v>0</v>
      </c>
      <c r="O259" s="112">
        <v>6</v>
      </c>
      <c r="P259" s="109">
        <f t="shared" si="23"/>
        <v>2400</v>
      </c>
      <c r="Q259" s="112">
        <v>6</v>
      </c>
      <c r="R259" s="109">
        <f t="shared" si="24"/>
        <v>2400</v>
      </c>
      <c r="S259" s="112">
        <v>6</v>
      </c>
      <c r="T259" s="109">
        <f t="shared" si="25"/>
        <v>2400</v>
      </c>
      <c r="U259" s="13">
        <f t="shared" si="26"/>
        <v>18</v>
      </c>
      <c r="V259" s="13">
        <f t="shared" si="26"/>
        <v>7200</v>
      </c>
    </row>
    <row r="260" spans="1:22" ht="24" x14ac:dyDescent="0.55000000000000004">
      <c r="A260" s="19">
        <v>255</v>
      </c>
      <c r="B260" s="96" t="s">
        <v>1028</v>
      </c>
      <c r="C260" s="96">
        <v>500</v>
      </c>
      <c r="D260" s="99" t="s">
        <v>1143</v>
      </c>
      <c r="E260" s="96">
        <v>22</v>
      </c>
      <c r="F260" s="97">
        <v>32</v>
      </c>
      <c r="G260" s="97">
        <v>22</v>
      </c>
      <c r="H260" s="97">
        <v>24</v>
      </c>
      <c r="I260" s="96">
        <v>8</v>
      </c>
      <c r="J260" s="97">
        <f t="shared" si="27"/>
        <v>16</v>
      </c>
      <c r="K260" s="108">
        <v>60</v>
      </c>
      <c r="L260" s="109">
        <f t="shared" si="21"/>
        <v>960</v>
      </c>
      <c r="M260" s="112">
        <v>0</v>
      </c>
      <c r="N260" s="109">
        <f t="shared" si="22"/>
        <v>0</v>
      </c>
      <c r="O260" s="112">
        <v>6</v>
      </c>
      <c r="P260" s="109">
        <f t="shared" si="23"/>
        <v>360</v>
      </c>
      <c r="Q260" s="112">
        <v>5</v>
      </c>
      <c r="R260" s="109">
        <f t="shared" si="24"/>
        <v>300</v>
      </c>
      <c r="S260" s="112">
        <v>5</v>
      </c>
      <c r="T260" s="109">
        <f t="shared" si="25"/>
        <v>300</v>
      </c>
      <c r="U260" s="13">
        <f t="shared" si="26"/>
        <v>16</v>
      </c>
      <c r="V260" s="13">
        <f t="shared" si="26"/>
        <v>960</v>
      </c>
    </row>
    <row r="261" spans="1:22" ht="24" x14ac:dyDescent="0.55000000000000004">
      <c r="A261" s="19">
        <v>256</v>
      </c>
      <c r="B261" s="96" t="s">
        <v>1029</v>
      </c>
      <c r="C261" s="96">
        <v>1</v>
      </c>
      <c r="D261" s="99" t="s">
        <v>1141</v>
      </c>
      <c r="E261" s="96">
        <v>1840</v>
      </c>
      <c r="F261" s="97">
        <v>1270</v>
      </c>
      <c r="G261" s="97">
        <v>1430</v>
      </c>
      <c r="H261" s="97">
        <f>G261*1.1</f>
        <v>1573.0000000000002</v>
      </c>
      <c r="I261" s="96">
        <v>300</v>
      </c>
      <c r="J261" s="97">
        <f t="shared" si="27"/>
        <v>1273.0000000000002</v>
      </c>
      <c r="K261" s="108">
        <v>8</v>
      </c>
      <c r="L261" s="109">
        <f t="shared" si="21"/>
        <v>10184.000000000002</v>
      </c>
      <c r="M261" s="112">
        <v>100</v>
      </c>
      <c r="N261" s="109">
        <f t="shared" si="22"/>
        <v>800</v>
      </c>
      <c r="O261" s="112">
        <v>400</v>
      </c>
      <c r="P261" s="109">
        <f t="shared" si="23"/>
        <v>3200</v>
      </c>
      <c r="Q261" s="112">
        <v>400</v>
      </c>
      <c r="R261" s="109">
        <f t="shared" si="24"/>
        <v>3200</v>
      </c>
      <c r="S261" s="112">
        <v>373</v>
      </c>
      <c r="T261" s="109">
        <f t="shared" si="25"/>
        <v>2984</v>
      </c>
      <c r="U261" s="13">
        <f t="shared" si="26"/>
        <v>1273</v>
      </c>
      <c r="V261" s="13">
        <f t="shared" si="26"/>
        <v>10184</v>
      </c>
    </row>
    <row r="262" spans="1:22" ht="24" x14ac:dyDescent="0.55000000000000004">
      <c r="A262" s="19">
        <v>257</v>
      </c>
      <c r="B262" s="96" t="s">
        <v>1030</v>
      </c>
      <c r="C262" s="96">
        <v>1</v>
      </c>
      <c r="D262" s="99" t="s">
        <v>1141</v>
      </c>
      <c r="E262" s="96">
        <v>2560</v>
      </c>
      <c r="F262" s="97">
        <v>2430</v>
      </c>
      <c r="G262" s="97">
        <v>2717</v>
      </c>
      <c r="H262" s="97">
        <v>2990</v>
      </c>
      <c r="I262" s="96">
        <v>250</v>
      </c>
      <c r="J262" s="97">
        <f t="shared" si="27"/>
        <v>2740</v>
      </c>
      <c r="K262" s="108">
        <v>39</v>
      </c>
      <c r="L262" s="109">
        <f t="shared" si="21"/>
        <v>106860</v>
      </c>
      <c r="M262" s="112">
        <v>500</v>
      </c>
      <c r="N262" s="109">
        <f t="shared" si="22"/>
        <v>19500</v>
      </c>
      <c r="O262" s="112">
        <v>750</v>
      </c>
      <c r="P262" s="109">
        <f t="shared" si="23"/>
        <v>29250</v>
      </c>
      <c r="Q262" s="112">
        <v>750</v>
      </c>
      <c r="R262" s="109">
        <f t="shared" si="24"/>
        <v>29250</v>
      </c>
      <c r="S262" s="112">
        <v>740</v>
      </c>
      <c r="T262" s="109">
        <f t="shared" si="25"/>
        <v>28860</v>
      </c>
      <c r="U262" s="13">
        <f t="shared" si="26"/>
        <v>2740</v>
      </c>
      <c r="V262" s="13">
        <f t="shared" si="26"/>
        <v>106860</v>
      </c>
    </row>
    <row r="263" spans="1:22" ht="24" x14ac:dyDescent="0.55000000000000004">
      <c r="A263" s="19">
        <v>258</v>
      </c>
      <c r="B263" s="96" t="s">
        <v>1031</v>
      </c>
      <c r="C263" s="96">
        <v>1</v>
      </c>
      <c r="D263" s="99" t="s">
        <v>1141</v>
      </c>
      <c r="E263" s="96">
        <v>720</v>
      </c>
      <c r="F263" s="97">
        <v>672</v>
      </c>
      <c r="G263" s="97">
        <v>576</v>
      </c>
      <c r="H263" s="97">
        <v>635</v>
      </c>
      <c r="I263" s="96">
        <v>60</v>
      </c>
      <c r="J263" s="97">
        <f t="shared" si="27"/>
        <v>575</v>
      </c>
      <c r="K263" s="108">
        <v>34.24</v>
      </c>
      <c r="L263" s="109">
        <f t="shared" ref="L263:L326" si="28">J263*K263</f>
        <v>19688</v>
      </c>
      <c r="M263" s="112">
        <v>100</v>
      </c>
      <c r="N263" s="109">
        <f t="shared" ref="N263:N326" si="29">M263*K263</f>
        <v>3424</v>
      </c>
      <c r="O263" s="112">
        <v>150</v>
      </c>
      <c r="P263" s="109">
        <f t="shared" ref="P263:P326" si="30">O263*K263</f>
        <v>5136</v>
      </c>
      <c r="Q263" s="112">
        <v>175</v>
      </c>
      <c r="R263" s="109">
        <f t="shared" ref="R263:R326" si="31">Q263*K263</f>
        <v>5992</v>
      </c>
      <c r="S263" s="112">
        <v>150</v>
      </c>
      <c r="T263" s="109">
        <f t="shared" ref="T263:T326" si="32">S263*K263</f>
        <v>5136</v>
      </c>
      <c r="U263" s="13">
        <f t="shared" ref="U263:V326" si="33">M263+O263+Q263+S263</f>
        <v>575</v>
      </c>
      <c r="V263" s="13">
        <f t="shared" si="33"/>
        <v>19688</v>
      </c>
    </row>
    <row r="264" spans="1:22" ht="24" x14ac:dyDescent="0.55000000000000004">
      <c r="A264" s="19">
        <v>259</v>
      </c>
      <c r="B264" s="96" t="s">
        <v>1032</v>
      </c>
      <c r="C264" s="96">
        <v>1</v>
      </c>
      <c r="D264" s="99" t="s">
        <v>1140</v>
      </c>
      <c r="E264" s="96">
        <v>12</v>
      </c>
      <c r="F264" s="97">
        <v>18</v>
      </c>
      <c r="G264" s="97">
        <v>14</v>
      </c>
      <c r="H264" s="97">
        <v>16</v>
      </c>
      <c r="I264" s="96">
        <v>0</v>
      </c>
      <c r="J264" s="97">
        <f t="shared" ref="J264:J327" si="34">H264-I264</f>
        <v>16</v>
      </c>
      <c r="K264" s="108">
        <v>37.450000000000003</v>
      </c>
      <c r="L264" s="109">
        <f t="shared" si="28"/>
        <v>599.20000000000005</v>
      </c>
      <c r="M264" s="112">
        <v>16</v>
      </c>
      <c r="N264" s="109">
        <f t="shared" si="29"/>
        <v>599.20000000000005</v>
      </c>
      <c r="O264" s="112">
        <v>0</v>
      </c>
      <c r="P264" s="109">
        <f t="shared" si="30"/>
        <v>0</v>
      </c>
      <c r="Q264" s="112">
        <v>0</v>
      </c>
      <c r="R264" s="109">
        <f t="shared" si="31"/>
        <v>0</v>
      </c>
      <c r="S264" s="112">
        <v>0</v>
      </c>
      <c r="T264" s="109">
        <f t="shared" si="32"/>
        <v>0</v>
      </c>
      <c r="U264" s="13">
        <f t="shared" si="33"/>
        <v>16</v>
      </c>
      <c r="V264" s="13">
        <f t="shared" si="33"/>
        <v>599.20000000000005</v>
      </c>
    </row>
    <row r="265" spans="1:22" ht="24" x14ac:dyDescent="0.55000000000000004">
      <c r="A265" s="19">
        <v>260</v>
      </c>
      <c r="B265" s="96" t="s">
        <v>1033</v>
      </c>
      <c r="C265" s="96">
        <v>1</v>
      </c>
      <c r="D265" s="99" t="s">
        <v>1140</v>
      </c>
      <c r="E265" s="96">
        <v>1194</v>
      </c>
      <c r="F265" s="97">
        <v>1877</v>
      </c>
      <c r="G265" s="97">
        <v>2500</v>
      </c>
      <c r="H265" s="97">
        <f>G265*1.1</f>
        <v>2750</v>
      </c>
      <c r="I265" s="96">
        <v>80</v>
      </c>
      <c r="J265" s="97">
        <f t="shared" si="34"/>
        <v>2670</v>
      </c>
      <c r="K265" s="108">
        <v>267.5</v>
      </c>
      <c r="L265" s="109">
        <f t="shared" si="28"/>
        <v>714225</v>
      </c>
      <c r="M265" s="112">
        <v>600</v>
      </c>
      <c r="N265" s="109">
        <f t="shared" si="29"/>
        <v>160500</v>
      </c>
      <c r="O265" s="112">
        <v>700</v>
      </c>
      <c r="P265" s="109">
        <f t="shared" si="30"/>
        <v>187250</v>
      </c>
      <c r="Q265" s="112">
        <v>770</v>
      </c>
      <c r="R265" s="109">
        <f t="shared" si="31"/>
        <v>205975</v>
      </c>
      <c r="S265" s="112">
        <v>600</v>
      </c>
      <c r="T265" s="109">
        <f t="shared" si="32"/>
        <v>160500</v>
      </c>
      <c r="U265" s="13">
        <f t="shared" si="33"/>
        <v>2670</v>
      </c>
      <c r="V265" s="13">
        <f t="shared" si="33"/>
        <v>714225</v>
      </c>
    </row>
    <row r="266" spans="1:22" ht="24" x14ac:dyDescent="0.55000000000000004">
      <c r="A266" s="19">
        <v>261</v>
      </c>
      <c r="B266" s="96" t="s">
        <v>1034</v>
      </c>
      <c r="C266" s="96">
        <v>30</v>
      </c>
      <c r="D266" s="99" t="s">
        <v>1139</v>
      </c>
      <c r="E266" s="96">
        <v>220</v>
      </c>
      <c r="F266" s="97">
        <v>191</v>
      </c>
      <c r="G266" s="97">
        <v>320</v>
      </c>
      <c r="H266" s="97">
        <f>G266*1.1</f>
        <v>352</v>
      </c>
      <c r="I266" s="96">
        <v>5</v>
      </c>
      <c r="J266" s="97">
        <f t="shared" si="34"/>
        <v>347</v>
      </c>
      <c r="K266" s="108">
        <v>105</v>
      </c>
      <c r="L266" s="109">
        <f t="shared" si="28"/>
        <v>36435</v>
      </c>
      <c r="M266" s="112">
        <v>100</v>
      </c>
      <c r="N266" s="109">
        <f t="shared" si="29"/>
        <v>10500</v>
      </c>
      <c r="O266" s="112">
        <v>70</v>
      </c>
      <c r="P266" s="109">
        <f t="shared" si="30"/>
        <v>7350</v>
      </c>
      <c r="Q266" s="112">
        <v>107</v>
      </c>
      <c r="R266" s="109">
        <f t="shared" si="31"/>
        <v>11235</v>
      </c>
      <c r="S266" s="112">
        <v>70</v>
      </c>
      <c r="T266" s="109">
        <f t="shared" si="32"/>
        <v>7350</v>
      </c>
      <c r="U266" s="13">
        <f t="shared" si="33"/>
        <v>347</v>
      </c>
      <c r="V266" s="13">
        <f t="shared" si="33"/>
        <v>36435</v>
      </c>
    </row>
    <row r="267" spans="1:22" ht="24" x14ac:dyDescent="0.55000000000000004">
      <c r="A267" s="19">
        <v>262</v>
      </c>
      <c r="B267" s="96" t="s">
        <v>1035</v>
      </c>
      <c r="C267" s="96">
        <v>1</v>
      </c>
      <c r="D267" s="99" t="s">
        <v>1156</v>
      </c>
      <c r="E267" s="96">
        <v>456</v>
      </c>
      <c r="F267" s="97">
        <v>480</v>
      </c>
      <c r="G267" s="97">
        <v>395</v>
      </c>
      <c r="H267" s="97">
        <v>435</v>
      </c>
      <c r="I267" s="96">
        <v>0</v>
      </c>
      <c r="J267" s="97">
        <f t="shared" si="34"/>
        <v>435</v>
      </c>
      <c r="K267" s="108">
        <v>25</v>
      </c>
      <c r="L267" s="109">
        <f t="shared" si="28"/>
        <v>10875</v>
      </c>
      <c r="M267" s="112">
        <v>135</v>
      </c>
      <c r="N267" s="109">
        <f t="shared" si="29"/>
        <v>3375</v>
      </c>
      <c r="O267" s="112">
        <v>100</v>
      </c>
      <c r="P267" s="109">
        <f t="shared" si="30"/>
        <v>2500</v>
      </c>
      <c r="Q267" s="112">
        <v>100</v>
      </c>
      <c r="R267" s="109">
        <f t="shared" si="31"/>
        <v>2500</v>
      </c>
      <c r="S267" s="112">
        <v>100</v>
      </c>
      <c r="T267" s="109">
        <f t="shared" si="32"/>
        <v>2500</v>
      </c>
      <c r="U267" s="13">
        <f t="shared" si="33"/>
        <v>435</v>
      </c>
      <c r="V267" s="13">
        <f t="shared" si="33"/>
        <v>10875</v>
      </c>
    </row>
    <row r="268" spans="1:22" ht="24" x14ac:dyDescent="0.55000000000000004">
      <c r="A268" s="19">
        <v>263</v>
      </c>
      <c r="B268" s="96" t="s">
        <v>1036</v>
      </c>
      <c r="C268" s="96">
        <v>500</v>
      </c>
      <c r="D268" s="99" t="s">
        <v>1139</v>
      </c>
      <c r="E268" s="96">
        <v>46</v>
      </c>
      <c r="F268" s="97">
        <v>47</v>
      </c>
      <c r="G268" s="97">
        <v>69</v>
      </c>
      <c r="H268" s="97">
        <v>76</v>
      </c>
      <c r="I268" s="96">
        <v>16</v>
      </c>
      <c r="J268" s="97">
        <f t="shared" si="34"/>
        <v>60</v>
      </c>
      <c r="K268" s="108">
        <v>144.44999999999999</v>
      </c>
      <c r="L268" s="109">
        <f t="shared" si="28"/>
        <v>8667</v>
      </c>
      <c r="M268" s="112">
        <v>0</v>
      </c>
      <c r="N268" s="109">
        <f t="shared" si="29"/>
        <v>0</v>
      </c>
      <c r="O268" s="112">
        <v>20</v>
      </c>
      <c r="P268" s="109">
        <f t="shared" si="30"/>
        <v>2889</v>
      </c>
      <c r="Q268" s="112">
        <v>20</v>
      </c>
      <c r="R268" s="109">
        <f t="shared" si="31"/>
        <v>2889</v>
      </c>
      <c r="S268" s="112">
        <v>20</v>
      </c>
      <c r="T268" s="109">
        <f t="shared" si="32"/>
        <v>2889</v>
      </c>
      <c r="U268" s="13">
        <f t="shared" si="33"/>
        <v>60</v>
      </c>
      <c r="V268" s="13">
        <f t="shared" si="33"/>
        <v>8667</v>
      </c>
    </row>
    <row r="269" spans="1:22" ht="24" x14ac:dyDescent="0.55000000000000004">
      <c r="A269" s="19">
        <v>264</v>
      </c>
      <c r="B269" s="96" t="s">
        <v>1037</v>
      </c>
      <c r="C269" s="96">
        <v>100</v>
      </c>
      <c r="D269" s="99" t="s">
        <v>1139</v>
      </c>
      <c r="E269" s="96">
        <v>2610</v>
      </c>
      <c r="F269" s="97">
        <v>2938</v>
      </c>
      <c r="G269" s="97">
        <v>3045</v>
      </c>
      <c r="H269" s="97">
        <v>3350</v>
      </c>
      <c r="I269" s="96">
        <v>227</v>
      </c>
      <c r="J269" s="97">
        <f t="shared" si="34"/>
        <v>3123</v>
      </c>
      <c r="K269" s="108">
        <v>40</v>
      </c>
      <c r="L269" s="109">
        <f t="shared" si="28"/>
        <v>124920</v>
      </c>
      <c r="M269" s="112">
        <v>540</v>
      </c>
      <c r="N269" s="109">
        <f t="shared" si="29"/>
        <v>21600</v>
      </c>
      <c r="O269" s="112">
        <v>1000</v>
      </c>
      <c r="P269" s="109">
        <f t="shared" si="30"/>
        <v>40000</v>
      </c>
      <c r="Q269" s="112">
        <v>800</v>
      </c>
      <c r="R269" s="109">
        <f t="shared" si="31"/>
        <v>32000</v>
      </c>
      <c r="S269" s="112">
        <v>783</v>
      </c>
      <c r="T269" s="109">
        <f t="shared" si="32"/>
        <v>31320</v>
      </c>
      <c r="U269" s="13">
        <f t="shared" si="33"/>
        <v>3123</v>
      </c>
      <c r="V269" s="13">
        <f t="shared" si="33"/>
        <v>124920</v>
      </c>
    </row>
    <row r="270" spans="1:22" ht="24" x14ac:dyDescent="0.55000000000000004">
      <c r="A270" s="19">
        <v>265</v>
      </c>
      <c r="B270" s="96" t="s">
        <v>1038</v>
      </c>
      <c r="C270" s="96">
        <v>100</v>
      </c>
      <c r="D270" s="99" t="s">
        <v>1139</v>
      </c>
      <c r="E270" s="96">
        <v>4345</v>
      </c>
      <c r="F270" s="97">
        <v>3680</v>
      </c>
      <c r="G270" s="97">
        <v>5100</v>
      </c>
      <c r="H270" s="97">
        <f>G270*1.1</f>
        <v>5610</v>
      </c>
      <c r="I270" s="96">
        <v>200</v>
      </c>
      <c r="J270" s="97">
        <f t="shared" si="34"/>
        <v>5410</v>
      </c>
      <c r="K270" s="108">
        <v>117</v>
      </c>
      <c r="L270" s="109">
        <f t="shared" si="28"/>
        <v>632970</v>
      </c>
      <c r="M270" s="112">
        <v>1200</v>
      </c>
      <c r="N270" s="109">
        <f t="shared" si="29"/>
        <v>140400</v>
      </c>
      <c r="O270" s="112">
        <v>1500</v>
      </c>
      <c r="P270" s="109">
        <f t="shared" si="30"/>
        <v>175500</v>
      </c>
      <c r="Q270" s="112">
        <v>1380</v>
      </c>
      <c r="R270" s="109">
        <f t="shared" si="31"/>
        <v>161460</v>
      </c>
      <c r="S270" s="112">
        <v>1330</v>
      </c>
      <c r="T270" s="109">
        <f t="shared" si="32"/>
        <v>155610</v>
      </c>
      <c r="U270" s="13">
        <f t="shared" si="33"/>
        <v>5410</v>
      </c>
      <c r="V270" s="13">
        <f t="shared" si="33"/>
        <v>632970</v>
      </c>
    </row>
    <row r="271" spans="1:22" ht="24" x14ac:dyDescent="0.55000000000000004">
      <c r="A271" s="19">
        <v>266</v>
      </c>
      <c r="B271" s="96" t="s">
        <v>1039</v>
      </c>
      <c r="C271" s="96">
        <v>1000</v>
      </c>
      <c r="D271" s="99" t="s">
        <v>1139</v>
      </c>
      <c r="E271" s="96">
        <v>28</v>
      </c>
      <c r="F271" s="97">
        <v>50</v>
      </c>
      <c r="G271" s="97">
        <v>55</v>
      </c>
      <c r="H271" s="97">
        <v>60</v>
      </c>
      <c r="I271" s="96">
        <v>0</v>
      </c>
      <c r="J271" s="97">
        <f t="shared" si="34"/>
        <v>60</v>
      </c>
      <c r="K271" s="108">
        <v>80</v>
      </c>
      <c r="L271" s="109">
        <f t="shared" si="28"/>
        <v>4800</v>
      </c>
      <c r="M271" s="112">
        <v>15</v>
      </c>
      <c r="N271" s="109">
        <f t="shared" si="29"/>
        <v>1200</v>
      </c>
      <c r="O271" s="112">
        <v>15</v>
      </c>
      <c r="P271" s="109">
        <f t="shared" si="30"/>
        <v>1200</v>
      </c>
      <c r="Q271" s="112">
        <v>15</v>
      </c>
      <c r="R271" s="109">
        <f t="shared" si="31"/>
        <v>1200</v>
      </c>
      <c r="S271" s="112">
        <v>15</v>
      </c>
      <c r="T271" s="109">
        <f t="shared" si="32"/>
        <v>1200</v>
      </c>
      <c r="U271" s="13">
        <f t="shared" si="33"/>
        <v>60</v>
      </c>
      <c r="V271" s="13">
        <f t="shared" si="33"/>
        <v>4800</v>
      </c>
    </row>
    <row r="272" spans="1:22" ht="24" x14ac:dyDescent="0.55000000000000004">
      <c r="A272" s="19">
        <v>267</v>
      </c>
      <c r="B272" s="96" t="s">
        <v>1040</v>
      </c>
      <c r="C272" s="96">
        <v>1</v>
      </c>
      <c r="D272" s="99" t="s">
        <v>1138</v>
      </c>
      <c r="E272" s="96">
        <v>55</v>
      </c>
      <c r="F272" s="97">
        <v>80</v>
      </c>
      <c r="G272" s="97">
        <v>95</v>
      </c>
      <c r="H272" s="97">
        <v>120</v>
      </c>
      <c r="I272" s="96">
        <v>100</v>
      </c>
      <c r="J272" s="97">
        <f t="shared" si="34"/>
        <v>20</v>
      </c>
      <c r="K272" s="108">
        <v>26.5</v>
      </c>
      <c r="L272" s="109">
        <f t="shared" si="28"/>
        <v>530</v>
      </c>
      <c r="M272" s="112">
        <v>0</v>
      </c>
      <c r="N272" s="109">
        <f t="shared" si="29"/>
        <v>0</v>
      </c>
      <c r="O272" s="112">
        <v>0</v>
      </c>
      <c r="P272" s="109">
        <f t="shared" si="30"/>
        <v>0</v>
      </c>
      <c r="Q272" s="112">
        <v>20</v>
      </c>
      <c r="R272" s="109">
        <f t="shared" si="31"/>
        <v>530</v>
      </c>
      <c r="S272" s="112">
        <v>0</v>
      </c>
      <c r="T272" s="109">
        <f t="shared" si="32"/>
        <v>0</v>
      </c>
      <c r="U272" s="13">
        <f t="shared" si="33"/>
        <v>20</v>
      </c>
      <c r="V272" s="13">
        <f t="shared" si="33"/>
        <v>530</v>
      </c>
    </row>
    <row r="273" spans="1:22" ht="24" x14ac:dyDescent="0.55000000000000004">
      <c r="A273" s="19">
        <v>268</v>
      </c>
      <c r="B273" s="96" t="s">
        <v>1041</v>
      </c>
      <c r="C273" s="96">
        <v>500</v>
      </c>
      <c r="D273" s="99" t="s">
        <v>1139</v>
      </c>
      <c r="E273" s="96">
        <v>23</v>
      </c>
      <c r="F273" s="97">
        <v>15</v>
      </c>
      <c r="G273" s="97">
        <v>13</v>
      </c>
      <c r="H273" s="97">
        <v>15</v>
      </c>
      <c r="I273" s="96">
        <v>0</v>
      </c>
      <c r="J273" s="97">
        <f t="shared" si="34"/>
        <v>15</v>
      </c>
      <c r="K273" s="108">
        <v>400</v>
      </c>
      <c r="L273" s="109">
        <f t="shared" si="28"/>
        <v>6000</v>
      </c>
      <c r="M273" s="112">
        <v>5</v>
      </c>
      <c r="N273" s="109">
        <f t="shared" si="29"/>
        <v>2000</v>
      </c>
      <c r="O273" s="112">
        <v>5</v>
      </c>
      <c r="P273" s="109">
        <f t="shared" si="30"/>
        <v>2000</v>
      </c>
      <c r="Q273" s="112">
        <v>5</v>
      </c>
      <c r="R273" s="109">
        <f t="shared" si="31"/>
        <v>2000</v>
      </c>
      <c r="S273" s="112">
        <v>0</v>
      </c>
      <c r="T273" s="109">
        <f t="shared" si="32"/>
        <v>0</v>
      </c>
      <c r="U273" s="13">
        <f t="shared" si="33"/>
        <v>15</v>
      </c>
      <c r="V273" s="13">
        <f t="shared" si="33"/>
        <v>6000</v>
      </c>
    </row>
    <row r="274" spans="1:22" ht="24" x14ac:dyDescent="0.55000000000000004">
      <c r="A274" s="19">
        <v>269</v>
      </c>
      <c r="B274" s="96" t="s">
        <v>1042</v>
      </c>
      <c r="C274" s="96">
        <v>1</v>
      </c>
      <c r="D274" s="99" t="s">
        <v>1149</v>
      </c>
      <c r="E274" s="96">
        <v>4060</v>
      </c>
      <c r="F274" s="97">
        <v>2560</v>
      </c>
      <c r="G274" s="97">
        <v>1750</v>
      </c>
      <c r="H274" s="97">
        <v>1930</v>
      </c>
      <c r="I274" s="96">
        <v>240</v>
      </c>
      <c r="J274" s="97">
        <f t="shared" si="34"/>
        <v>1690</v>
      </c>
      <c r="K274" s="108">
        <v>14</v>
      </c>
      <c r="L274" s="109">
        <f t="shared" si="28"/>
        <v>23660</v>
      </c>
      <c r="M274" s="112">
        <v>250</v>
      </c>
      <c r="N274" s="109">
        <f t="shared" si="29"/>
        <v>3500</v>
      </c>
      <c r="O274" s="112">
        <v>480</v>
      </c>
      <c r="P274" s="109">
        <f t="shared" si="30"/>
        <v>6720</v>
      </c>
      <c r="Q274" s="112">
        <v>480</v>
      </c>
      <c r="R274" s="109">
        <f t="shared" si="31"/>
        <v>6720</v>
      </c>
      <c r="S274" s="112">
        <v>480</v>
      </c>
      <c r="T274" s="109">
        <f t="shared" si="32"/>
        <v>6720</v>
      </c>
      <c r="U274" s="13">
        <f t="shared" si="33"/>
        <v>1690</v>
      </c>
      <c r="V274" s="13">
        <f t="shared" si="33"/>
        <v>23660</v>
      </c>
    </row>
    <row r="275" spans="1:22" ht="24" x14ac:dyDescent="0.55000000000000004">
      <c r="A275" s="19">
        <v>270</v>
      </c>
      <c r="B275" s="96" t="s">
        <v>1043</v>
      </c>
      <c r="C275" s="96">
        <v>1</v>
      </c>
      <c r="D275" s="99" t="s">
        <v>1136</v>
      </c>
      <c r="E275" s="96">
        <v>40</v>
      </c>
      <c r="F275" s="97">
        <v>60</v>
      </c>
      <c r="G275" s="97">
        <v>100</v>
      </c>
      <c r="H275" s="97">
        <v>120</v>
      </c>
      <c r="I275" s="96">
        <v>30</v>
      </c>
      <c r="J275" s="97">
        <f t="shared" si="34"/>
        <v>90</v>
      </c>
      <c r="K275" s="108">
        <v>27</v>
      </c>
      <c r="L275" s="109">
        <f t="shared" si="28"/>
        <v>2430</v>
      </c>
      <c r="M275" s="112">
        <v>0</v>
      </c>
      <c r="N275" s="109">
        <f t="shared" si="29"/>
        <v>0</v>
      </c>
      <c r="O275" s="112">
        <v>30</v>
      </c>
      <c r="P275" s="109">
        <f t="shared" si="30"/>
        <v>810</v>
      </c>
      <c r="Q275" s="112">
        <v>30</v>
      </c>
      <c r="R275" s="109">
        <f t="shared" si="31"/>
        <v>810</v>
      </c>
      <c r="S275" s="112">
        <v>30</v>
      </c>
      <c r="T275" s="109">
        <f t="shared" si="32"/>
        <v>810</v>
      </c>
      <c r="U275" s="13">
        <f t="shared" si="33"/>
        <v>90</v>
      </c>
      <c r="V275" s="13">
        <f t="shared" si="33"/>
        <v>2430</v>
      </c>
    </row>
    <row r="276" spans="1:22" ht="24" x14ac:dyDescent="0.55000000000000004">
      <c r="A276" s="19">
        <v>271</v>
      </c>
      <c r="B276" s="96" t="s">
        <v>1044</v>
      </c>
      <c r="C276" s="96">
        <v>1</v>
      </c>
      <c r="D276" s="99" t="s">
        <v>1144</v>
      </c>
      <c r="E276" s="96">
        <v>150</v>
      </c>
      <c r="F276" s="97">
        <v>184</v>
      </c>
      <c r="G276" s="97">
        <v>63</v>
      </c>
      <c r="H276" s="97">
        <v>180</v>
      </c>
      <c r="I276" s="96">
        <v>0</v>
      </c>
      <c r="J276" s="97">
        <f t="shared" si="34"/>
        <v>180</v>
      </c>
      <c r="K276" s="108">
        <v>14.25</v>
      </c>
      <c r="L276" s="109">
        <f t="shared" si="28"/>
        <v>2565</v>
      </c>
      <c r="M276" s="112">
        <v>60</v>
      </c>
      <c r="N276" s="109">
        <f t="shared" si="29"/>
        <v>855</v>
      </c>
      <c r="O276" s="112">
        <v>60</v>
      </c>
      <c r="P276" s="109">
        <f t="shared" si="30"/>
        <v>855</v>
      </c>
      <c r="Q276" s="112">
        <v>60</v>
      </c>
      <c r="R276" s="109">
        <f t="shared" si="31"/>
        <v>855</v>
      </c>
      <c r="S276" s="112">
        <v>0</v>
      </c>
      <c r="T276" s="109">
        <f t="shared" si="32"/>
        <v>0</v>
      </c>
      <c r="U276" s="13">
        <f t="shared" si="33"/>
        <v>180</v>
      </c>
      <c r="V276" s="13">
        <f t="shared" si="33"/>
        <v>2565</v>
      </c>
    </row>
    <row r="277" spans="1:22" ht="24" x14ac:dyDescent="0.55000000000000004">
      <c r="A277" s="19">
        <v>272</v>
      </c>
      <c r="B277" s="96" t="s">
        <v>1045</v>
      </c>
      <c r="C277" s="96">
        <v>12</v>
      </c>
      <c r="D277" s="99" t="s">
        <v>1146</v>
      </c>
      <c r="E277" s="96">
        <v>84</v>
      </c>
      <c r="F277" s="97">
        <v>73</v>
      </c>
      <c r="G277" s="97">
        <v>95</v>
      </c>
      <c r="H277" s="97">
        <v>108</v>
      </c>
      <c r="I277" s="96">
        <v>8</v>
      </c>
      <c r="J277" s="97">
        <f t="shared" si="34"/>
        <v>100</v>
      </c>
      <c r="K277" s="108">
        <v>85</v>
      </c>
      <c r="L277" s="109">
        <f t="shared" si="28"/>
        <v>8500</v>
      </c>
      <c r="M277" s="112">
        <v>25</v>
      </c>
      <c r="N277" s="109">
        <f t="shared" si="29"/>
        <v>2125</v>
      </c>
      <c r="O277" s="112">
        <v>25</v>
      </c>
      <c r="P277" s="109">
        <f t="shared" si="30"/>
        <v>2125</v>
      </c>
      <c r="Q277" s="112">
        <v>25</v>
      </c>
      <c r="R277" s="109">
        <f t="shared" si="31"/>
        <v>2125</v>
      </c>
      <c r="S277" s="112">
        <v>25</v>
      </c>
      <c r="T277" s="109">
        <f t="shared" si="32"/>
        <v>2125</v>
      </c>
      <c r="U277" s="13">
        <f t="shared" si="33"/>
        <v>100</v>
      </c>
      <c r="V277" s="13">
        <f t="shared" si="33"/>
        <v>8500</v>
      </c>
    </row>
    <row r="278" spans="1:22" ht="24" x14ac:dyDescent="0.55000000000000004">
      <c r="A278" s="19">
        <v>273</v>
      </c>
      <c r="B278" s="96" t="s">
        <v>1046</v>
      </c>
      <c r="C278" s="96">
        <v>1</v>
      </c>
      <c r="D278" s="99" t="s">
        <v>1146</v>
      </c>
      <c r="E278" s="96">
        <v>3232</v>
      </c>
      <c r="F278" s="97">
        <v>2740</v>
      </c>
      <c r="G278" s="97">
        <v>3085</v>
      </c>
      <c r="H278" s="97">
        <v>3395</v>
      </c>
      <c r="I278" s="96">
        <v>395</v>
      </c>
      <c r="J278" s="97">
        <f t="shared" si="34"/>
        <v>3000</v>
      </c>
      <c r="K278" s="108">
        <v>8</v>
      </c>
      <c r="L278" s="109">
        <f t="shared" si="28"/>
        <v>24000</v>
      </c>
      <c r="M278" s="112">
        <v>750</v>
      </c>
      <c r="N278" s="109">
        <f t="shared" si="29"/>
        <v>6000</v>
      </c>
      <c r="O278" s="112">
        <v>750</v>
      </c>
      <c r="P278" s="109">
        <f t="shared" si="30"/>
        <v>6000</v>
      </c>
      <c r="Q278" s="112">
        <v>750</v>
      </c>
      <c r="R278" s="109">
        <f t="shared" si="31"/>
        <v>6000</v>
      </c>
      <c r="S278" s="112">
        <v>750</v>
      </c>
      <c r="T278" s="109">
        <f t="shared" si="32"/>
        <v>6000</v>
      </c>
      <c r="U278" s="13">
        <f t="shared" si="33"/>
        <v>3000</v>
      </c>
      <c r="V278" s="13">
        <f t="shared" si="33"/>
        <v>24000</v>
      </c>
    </row>
    <row r="279" spans="1:22" ht="24" x14ac:dyDescent="0.55000000000000004">
      <c r="A279" s="19">
        <v>274</v>
      </c>
      <c r="B279" s="96" t="s">
        <v>1047</v>
      </c>
      <c r="C279" s="96">
        <v>30</v>
      </c>
      <c r="D279" s="99" t="s">
        <v>1139</v>
      </c>
      <c r="E279" s="96">
        <v>769</v>
      </c>
      <c r="F279" s="97">
        <v>1138</v>
      </c>
      <c r="G279" s="97">
        <v>1332</v>
      </c>
      <c r="H279" s="97">
        <v>1500</v>
      </c>
      <c r="I279" s="96">
        <v>0</v>
      </c>
      <c r="J279" s="97">
        <f t="shared" si="34"/>
        <v>1500</v>
      </c>
      <c r="K279" s="108">
        <v>342</v>
      </c>
      <c r="L279" s="109">
        <f t="shared" si="28"/>
        <v>513000</v>
      </c>
      <c r="M279" s="112">
        <v>400</v>
      </c>
      <c r="N279" s="109">
        <f t="shared" si="29"/>
        <v>136800</v>
      </c>
      <c r="O279" s="112">
        <v>400</v>
      </c>
      <c r="P279" s="109">
        <f t="shared" si="30"/>
        <v>136800</v>
      </c>
      <c r="Q279" s="112">
        <v>400</v>
      </c>
      <c r="R279" s="109">
        <f t="shared" si="31"/>
        <v>136800</v>
      </c>
      <c r="S279" s="112">
        <v>300</v>
      </c>
      <c r="T279" s="109">
        <f t="shared" si="32"/>
        <v>102600</v>
      </c>
      <c r="U279" s="13">
        <f t="shared" si="33"/>
        <v>1500</v>
      </c>
      <c r="V279" s="13">
        <f t="shared" si="33"/>
        <v>513000</v>
      </c>
    </row>
    <row r="280" spans="1:22" ht="24" x14ac:dyDescent="0.55000000000000004">
      <c r="A280" s="19">
        <v>275</v>
      </c>
      <c r="B280" s="96" t="s">
        <v>1048</v>
      </c>
      <c r="C280" s="96">
        <v>1</v>
      </c>
      <c r="D280" s="99" t="s">
        <v>1138</v>
      </c>
      <c r="E280" s="96">
        <v>600</v>
      </c>
      <c r="F280" s="97">
        <v>650</v>
      </c>
      <c r="G280" s="97">
        <v>550</v>
      </c>
      <c r="H280" s="97">
        <v>600</v>
      </c>
      <c r="I280" s="96">
        <v>200</v>
      </c>
      <c r="J280" s="97">
        <f t="shared" si="34"/>
        <v>400</v>
      </c>
      <c r="K280" s="108">
        <v>8.56</v>
      </c>
      <c r="L280" s="109">
        <f t="shared" si="28"/>
        <v>3424</v>
      </c>
      <c r="M280" s="112">
        <v>0</v>
      </c>
      <c r="N280" s="109">
        <f t="shared" si="29"/>
        <v>0</v>
      </c>
      <c r="O280" s="112">
        <v>150</v>
      </c>
      <c r="P280" s="109">
        <f t="shared" si="30"/>
        <v>1284</v>
      </c>
      <c r="Q280" s="112">
        <v>150</v>
      </c>
      <c r="R280" s="109">
        <f t="shared" si="31"/>
        <v>1284</v>
      </c>
      <c r="S280" s="112">
        <v>100</v>
      </c>
      <c r="T280" s="109">
        <f t="shared" si="32"/>
        <v>856</v>
      </c>
      <c r="U280" s="13">
        <f t="shared" si="33"/>
        <v>400</v>
      </c>
      <c r="V280" s="13">
        <f t="shared" si="33"/>
        <v>3424</v>
      </c>
    </row>
    <row r="281" spans="1:22" ht="24" x14ac:dyDescent="0.55000000000000004">
      <c r="A281" s="19">
        <v>276</v>
      </c>
      <c r="B281" s="96" t="s">
        <v>1049</v>
      </c>
      <c r="C281" s="96">
        <v>1</v>
      </c>
      <c r="D281" s="99" t="s">
        <v>1140</v>
      </c>
      <c r="E281" s="96">
        <v>25</v>
      </c>
      <c r="F281" s="97">
        <v>0</v>
      </c>
      <c r="G281" s="97">
        <v>19</v>
      </c>
      <c r="H281" s="97">
        <v>22</v>
      </c>
      <c r="I281" s="96">
        <v>8</v>
      </c>
      <c r="J281" s="97">
        <f t="shared" si="34"/>
        <v>14</v>
      </c>
      <c r="K281" s="108">
        <v>96.3</v>
      </c>
      <c r="L281" s="109">
        <f t="shared" si="28"/>
        <v>1348.2</v>
      </c>
      <c r="M281" s="112">
        <v>0</v>
      </c>
      <c r="N281" s="109">
        <f t="shared" si="29"/>
        <v>0</v>
      </c>
      <c r="O281" s="112">
        <v>6</v>
      </c>
      <c r="P281" s="109">
        <f t="shared" si="30"/>
        <v>577.79999999999995</v>
      </c>
      <c r="Q281" s="112">
        <v>8</v>
      </c>
      <c r="R281" s="109">
        <f t="shared" si="31"/>
        <v>770.4</v>
      </c>
      <c r="S281" s="112">
        <v>0</v>
      </c>
      <c r="T281" s="109">
        <f t="shared" si="32"/>
        <v>0</v>
      </c>
      <c r="U281" s="13">
        <f t="shared" si="33"/>
        <v>14</v>
      </c>
      <c r="V281" s="13">
        <f t="shared" si="33"/>
        <v>1348.1999999999998</v>
      </c>
    </row>
    <row r="282" spans="1:22" ht="24" x14ac:dyDescent="0.55000000000000004">
      <c r="A282" s="19">
        <v>277</v>
      </c>
      <c r="B282" s="96" t="s">
        <v>1050</v>
      </c>
      <c r="C282" s="96">
        <v>100</v>
      </c>
      <c r="D282" s="99" t="s">
        <v>1143</v>
      </c>
      <c r="E282" s="96">
        <v>1890</v>
      </c>
      <c r="F282" s="97">
        <v>1750</v>
      </c>
      <c r="G282" s="97">
        <v>1650</v>
      </c>
      <c r="H282" s="97">
        <v>1800</v>
      </c>
      <c r="I282" s="96">
        <v>0</v>
      </c>
      <c r="J282" s="97">
        <f t="shared" si="34"/>
        <v>1800</v>
      </c>
      <c r="K282" s="108">
        <v>105</v>
      </c>
      <c r="L282" s="109">
        <f t="shared" si="28"/>
        <v>189000</v>
      </c>
      <c r="M282" s="112">
        <v>500</v>
      </c>
      <c r="N282" s="109">
        <f t="shared" si="29"/>
        <v>52500</v>
      </c>
      <c r="O282" s="112">
        <v>400</v>
      </c>
      <c r="P282" s="109">
        <f t="shared" si="30"/>
        <v>42000</v>
      </c>
      <c r="Q282" s="112">
        <v>500</v>
      </c>
      <c r="R282" s="109">
        <f t="shared" si="31"/>
        <v>52500</v>
      </c>
      <c r="S282" s="112">
        <v>400</v>
      </c>
      <c r="T282" s="109">
        <f t="shared" si="32"/>
        <v>42000</v>
      </c>
      <c r="U282" s="13">
        <f t="shared" si="33"/>
        <v>1800</v>
      </c>
      <c r="V282" s="13">
        <f t="shared" si="33"/>
        <v>189000</v>
      </c>
    </row>
    <row r="283" spans="1:22" ht="24" x14ac:dyDescent="0.55000000000000004">
      <c r="A283" s="19">
        <v>278</v>
      </c>
      <c r="B283" s="96" t="s">
        <v>1051</v>
      </c>
      <c r="C283" s="96">
        <v>500</v>
      </c>
      <c r="D283" s="99" t="s">
        <v>1139</v>
      </c>
      <c r="E283" s="96">
        <v>54</v>
      </c>
      <c r="F283" s="97">
        <v>45</v>
      </c>
      <c r="G283" s="97">
        <v>58</v>
      </c>
      <c r="H283" s="97">
        <v>65</v>
      </c>
      <c r="I283" s="96">
        <v>3</v>
      </c>
      <c r="J283" s="97">
        <f t="shared" si="34"/>
        <v>62</v>
      </c>
      <c r="K283" s="108">
        <v>310</v>
      </c>
      <c r="L283" s="109">
        <f t="shared" si="28"/>
        <v>19220</v>
      </c>
      <c r="M283" s="112">
        <v>15</v>
      </c>
      <c r="N283" s="109">
        <f t="shared" si="29"/>
        <v>4650</v>
      </c>
      <c r="O283" s="112">
        <v>15</v>
      </c>
      <c r="P283" s="109">
        <f t="shared" si="30"/>
        <v>4650</v>
      </c>
      <c r="Q283" s="112">
        <v>17</v>
      </c>
      <c r="R283" s="109">
        <f t="shared" si="31"/>
        <v>5270</v>
      </c>
      <c r="S283" s="112">
        <v>15</v>
      </c>
      <c r="T283" s="109">
        <f t="shared" si="32"/>
        <v>4650</v>
      </c>
      <c r="U283" s="13">
        <f t="shared" si="33"/>
        <v>62</v>
      </c>
      <c r="V283" s="13">
        <f t="shared" si="33"/>
        <v>19220</v>
      </c>
    </row>
    <row r="284" spans="1:22" ht="24" x14ac:dyDescent="0.55000000000000004">
      <c r="A284" s="19">
        <v>279</v>
      </c>
      <c r="B284" s="96" t="s">
        <v>1052</v>
      </c>
      <c r="C284" s="96">
        <v>1</v>
      </c>
      <c r="D284" s="99" t="s">
        <v>1138</v>
      </c>
      <c r="E284" s="96">
        <v>109</v>
      </c>
      <c r="F284" s="97">
        <v>64</v>
      </c>
      <c r="G284" s="97">
        <v>35</v>
      </c>
      <c r="H284" s="97">
        <v>65</v>
      </c>
      <c r="I284" s="96">
        <v>5</v>
      </c>
      <c r="J284" s="97">
        <f t="shared" si="34"/>
        <v>60</v>
      </c>
      <c r="K284" s="108">
        <v>80</v>
      </c>
      <c r="L284" s="109">
        <f t="shared" si="28"/>
        <v>4800</v>
      </c>
      <c r="M284" s="112">
        <v>10</v>
      </c>
      <c r="N284" s="109">
        <f t="shared" si="29"/>
        <v>800</v>
      </c>
      <c r="O284" s="112">
        <v>20</v>
      </c>
      <c r="P284" s="109">
        <f t="shared" si="30"/>
        <v>1600</v>
      </c>
      <c r="Q284" s="112">
        <v>20</v>
      </c>
      <c r="R284" s="109">
        <f t="shared" si="31"/>
        <v>1600</v>
      </c>
      <c r="S284" s="112">
        <v>10</v>
      </c>
      <c r="T284" s="109">
        <f t="shared" si="32"/>
        <v>800</v>
      </c>
      <c r="U284" s="13">
        <f t="shared" si="33"/>
        <v>60</v>
      </c>
      <c r="V284" s="13">
        <f t="shared" si="33"/>
        <v>4800</v>
      </c>
    </row>
    <row r="285" spans="1:22" ht="24" x14ac:dyDescent="0.55000000000000004">
      <c r="A285" s="19">
        <v>280</v>
      </c>
      <c r="B285" s="96" t="s">
        <v>1053</v>
      </c>
      <c r="C285" s="96">
        <v>500</v>
      </c>
      <c r="D285" s="99" t="s">
        <v>1139</v>
      </c>
      <c r="E285" s="96">
        <v>13</v>
      </c>
      <c r="F285" s="97">
        <v>28</v>
      </c>
      <c r="G285" s="97">
        <v>46</v>
      </c>
      <c r="H285" s="97">
        <v>50</v>
      </c>
      <c r="I285" s="96">
        <v>4</v>
      </c>
      <c r="J285" s="97">
        <f t="shared" si="34"/>
        <v>46</v>
      </c>
      <c r="K285" s="108">
        <v>200</v>
      </c>
      <c r="L285" s="109">
        <f t="shared" si="28"/>
        <v>9200</v>
      </c>
      <c r="M285" s="112">
        <v>10</v>
      </c>
      <c r="N285" s="109">
        <f t="shared" si="29"/>
        <v>2000</v>
      </c>
      <c r="O285" s="112">
        <v>13</v>
      </c>
      <c r="P285" s="109">
        <f t="shared" si="30"/>
        <v>2600</v>
      </c>
      <c r="Q285" s="112">
        <v>10</v>
      </c>
      <c r="R285" s="109">
        <f t="shared" si="31"/>
        <v>2000</v>
      </c>
      <c r="S285" s="112">
        <v>13</v>
      </c>
      <c r="T285" s="109">
        <f t="shared" si="32"/>
        <v>2600</v>
      </c>
      <c r="U285" s="13">
        <f t="shared" si="33"/>
        <v>46</v>
      </c>
      <c r="V285" s="13">
        <f t="shared" si="33"/>
        <v>9200</v>
      </c>
    </row>
    <row r="286" spans="1:22" ht="24" x14ac:dyDescent="0.55000000000000004">
      <c r="A286" s="19">
        <v>281</v>
      </c>
      <c r="B286" s="96" t="s">
        <v>1054</v>
      </c>
      <c r="C286" s="96">
        <v>1</v>
      </c>
      <c r="D286" s="99" t="s">
        <v>1137</v>
      </c>
      <c r="E286" s="96">
        <v>130</v>
      </c>
      <c r="F286" s="97">
        <v>90</v>
      </c>
      <c r="G286" s="97">
        <v>230</v>
      </c>
      <c r="H286" s="97">
        <v>300</v>
      </c>
      <c r="I286" s="96">
        <v>300</v>
      </c>
      <c r="J286" s="97">
        <f t="shared" si="34"/>
        <v>0</v>
      </c>
      <c r="K286" s="108">
        <v>5.9</v>
      </c>
      <c r="L286" s="109">
        <f t="shared" si="28"/>
        <v>0</v>
      </c>
      <c r="M286" s="112">
        <v>0</v>
      </c>
      <c r="N286" s="109">
        <f t="shared" si="29"/>
        <v>0</v>
      </c>
      <c r="O286" s="112">
        <v>0</v>
      </c>
      <c r="P286" s="109">
        <f t="shared" si="30"/>
        <v>0</v>
      </c>
      <c r="Q286" s="112">
        <v>0</v>
      </c>
      <c r="R286" s="109">
        <f t="shared" si="31"/>
        <v>0</v>
      </c>
      <c r="S286" s="112">
        <v>0</v>
      </c>
      <c r="T286" s="109">
        <f t="shared" si="32"/>
        <v>0</v>
      </c>
      <c r="U286" s="13">
        <f t="shared" si="33"/>
        <v>0</v>
      </c>
      <c r="V286" s="13">
        <f t="shared" si="33"/>
        <v>0</v>
      </c>
    </row>
    <row r="287" spans="1:22" ht="24" x14ac:dyDescent="0.55000000000000004">
      <c r="A287" s="19">
        <v>282</v>
      </c>
      <c r="B287" s="96" t="s">
        <v>1055</v>
      </c>
      <c r="C287" s="96">
        <v>1</v>
      </c>
      <c r="D287" s="99" t="s">
        <v>1147</v>
      </c>
      <c r="E287" s="96">
        <v>35</v>
      </c>
      <c r="F287" s="97">
        <v>25</v>
      </c>
      <c r="G287" s="97">
        <v>12</v>
      </c>
      <c r="H287" s="97">
        <v>15</v>
      </c>
      <c r="I287" s="96">
        <v>10</v>
      </c>
      <c r="J287" s="97">
        <f t="shared" si="34"/>
        <v>5</v>
      </c>
      <c r="K287" s="108">
        <v>14.5</v>
      </c>
      <c r="L287" s="109">
        <f t="shared" si="28"/>
        <v>72.5</v>
      </c>
      <c r="M287" s="112">
        <v>0</v>
      </c>
      <c r="N287" s="109">
        <f t="shared" si="29"/>
        <v>0</v>
      </c>
      <c r="O287" s="112">
        <v>0</v>
      </c>
      <c r="P287" s="109">
        <f t="shared" si="30"/>
        <v>0</v>
      </c>
      <c r="Q287" s="112">
        <v>5</v>
      </c>
      <c r="R287" s="109">
        <f t="shared" si="31"/>
        <v>72.5</v>
      </c>
      <c r="S287" s="112">
        <v>0</v>
      </c>
      <c r="T287" s="109">
        <f t="shared" si="32"/>
        <v>0</v>
      </c>
      <c r="U287" s="13">
        <f t="shared" si="33"/>
        <v>5</v>
      </c>
      <c r="V287" s="13">
        <f t="shared" si="33"/>
        <v>72.5</v>
      </c>
    </row>
    <row r="288" spans="1:22" ht="24" x14ac:dyDescent="0.55000000000000004">
      <c r="A288" s="19">
        <v>283</v>
      </c>
      <c r="B288" s="96" t="s">
        <v>1056</v>
      </c>
      <c r="C288" s="96">
        <v>1</v>
      </c>
      <c r="D288" s="99" t="s">
        <v>1148</v>
      </c>
      <c r="E288" s="96">
        <v>1810</v>
      </c>
      <c r="F288" s="97">
        <v>1455</v>
      </c>
      <c r="G288" s="97">
        <v>1480</v>
      </c>
      <c r="H288" s="97">
        <v>1650</v>
      </c>
      <c r="I288" s="96">
        <v>450</v>
      </c>
      <c r="J288" s="97">
        <f t="shared" si="34"/>
        <v>1200</v>
      </c>
      <c r="K288" s="108">
        <v>3</v>
      </c>
      <c r="L288" s="109">
        <f t="shared" si="28"/>
        <v>3600</v>
      </c>
      <c r="M288" s="112">
        <v>0</v>
      </c>
      <c r="N288" s="109">
        <f t="shared" si="29"/>
        <v>0</v>
      </c>
      <c r="O288" s="112">
        <v>400</v>
      </c>
      <c r="P288" s="109">
        <f t="shared" si="30"/>
        <v>1200</v>
      </c>
      <c r="Q288" s="112">
        <v>400</v>
      </c>
      <c r="R288" s="109">
        <f t="shared" si="31"/>
        <v>1200</v>
      </c>
      <c r="S288" s="112">
        <v>400</v>
      </c>
      <c r="T288" s="109">
        <f t="shared" si="32"/>
        <v>1200</v>
      </c>
      <c r="U288" s="13">
        <f t="shared" si="33"/>
        <v>1200</v>
      </c>
      <c r="V288" s="13">
        <f t="shared" si="33"/>
        <v>3600</v>
      </c>
    </row>
    <row r="289" spans="1:22" ht="24" x14ac:dyDescent="0.55000000000000004">
      <c r="A289" s="19">
        <v>284</v>
      </c>
      <c r="B289" s="96" t="s">
        <v>1057</v>
      </c>
      <c r="C289" s="96">
        <v>30</v>
      </c>
      <c r="D289" s="99" t="s">
        <v>1139</v>
      </c>
      <c r="E289" s="96">
        <v>2751</v>
      </c>
      <c r="F289" s="97">
        <v>3471</v>
      </c>
      <c r="G289" s="97">
        <v>3125</v>
      </c>
      <c r="H289" s="97">
        <v>3440</v>
      </c>
      <c r="I289" s="96">
        <v>240</v>
      </c>
      <c r="J289" s="97">
        <f t="shared" si="34"/>
        <v>3200</v>
      </c>
      <c r="K289" s="108">
        <v>25</v>
      </c>
      <c r="L289" s="109">
        <f t="shared" si="28"/>
        <v>80000</v>
      </c>
      <c r="M289" s="112">
        <v>600</v>
      </c>
      <c r="N289" s="109">
        <f t="shared" si="29"/>
        <v>15000</v>
      </c>
      <c r="O289" s="112">
        <v>800</v>
      </c>
      <c r="P289" s="109">
        <f t="shared" si="30"/>
        <v>20000</v>
      </c>
      <c r="Q289" s="112">
        <v>1000</v>
      </c>
      <c r="R289" s="109">
        <f t="shared" si="31"/>
        <v>25000</v>
      </c>
      <c r="S289" s="112">
        <v>800</v>
      </c>
      <c r="T289" s="109">
        <f t="shared" si="32"/>
        <v>20000</v>
      </c>
      <c r="U289" s="13">
        <f t="shared" si="33"/>
        <v>3200</v>
      </c>
      <c r="V289" s="13">
        <f t="shared" si="33"/>
        <v>80000</v>
      </c>
    </row>
    <row r="290" spans="1:22" ht="24" x14ac:dyDescent="0.55000000000000004">
      <c r="A290" s="19">
        <v>285</v>
      </c>
      <c r="B290" s="96" t="s">
        <v>1058</v>
      </c>
      <c r="C290" s="96">
        <v>1</v>
      </c>
      <c r="D290" s="99" t="s">
        <v>1141</v>
      </c>
      <c r="E290" s="96">
        <v>500</v>
      </c>
      <c r="F290" s="97">
        <v>340</v>
      </c>
      <c r="G290" s="97">
        <v>460</v>
      </c>
      <c r="H290" s="97">
        <v>520</v>
      </c>
      <c r="I290" s="96">
        <v>0</v>
      </c>
      <c r="J290" s="97">
        <f t="shared" si="34"/>
        <v>520</v>
      </c>
      <c r="K290" s="108">
        <v>37.450000000000003</v>
      </c>
      <c r="L290" s="109">
        <f t="shared" si="28"/>
        <v>19474</v>
      </c>
      <c r="M290" s="112">
        <v>120</v>
      </c>
      <c r="N290" s="109">
        <f t="shared" si="29"/>
        <v>4494</v>
      </c>
      <c r="O290" s="112">
        <v>140</v>
      </c>
      <c r="P290" s="109">
        <f t="shared" si="30"/>
        <v>5243</v>
      </c>
      <c r="Q290" s="112">
        <v>140</v>
      </c>
      <c r="R290" s="109">
        <f t="shared" si="31"/>
        <v>5243</v>
      </c>
      <c r="S290" s="112">
        <v>120</v>
      </c>
      <c r="T290" s="109">
        <f t="shared" si="32"/>
        <v>4494</v>
      </c>
      <c r="U290" s="13">
        <f t="shared" si="33"/>
        <v>520</v>
      </c>
      <c r="V290" s="13">
        <f t="shared" si="33"/>
        <v>19474</v>
      </c>
    </row>
    <row r="291" spans="1:22" ht="24" x14ac:dyDescent="0.55000000000000004">
      <c r="A291" s="19">
        <v>286</v>
      </c>
      <c r="B291" s="96" t="s">
        <v>1059</v>
      </c>
      <c r="C291" s="96">
        <v>1</v>
      </c>
      <c r="D291" s="99" t="s">
        <v>1138</v>
      </c>
      <c r="E291" s="96">
        <v>230</v>
      </c>
      <c r="F291" s="97">
        <v>90</v>
      </c>
      <c r="G291" s="97">
        <v>155</v>
      </c>
      <c r="H291" s="97">
        <v>170</v>
      </c>
      <c r="I291" s="96">
        <v>100</v>
      </c>
      <c r="J291" s="97">
        <f t="shared" si="34"/>
        <v>70</v>
      </c>
      <c r="K291" s="108">
        <v>3.12</v>
      </c>
      <c r="L291" s="109">
        <f t="shared" si="28"/>
        <v>218.4</v>
      </c>
      <c r="M291" s="112">
        <v>0</v>
      </c>
      <c r="N291" s="109">
        <f t="shared" si="29"/>
        <v>0</v>
      </c>
      <c r="O291" s="112">
        <v>0</v>
      </c>
      <c r="P291" s="109">
        <f t="shared" si="30"/>
        <v>0</v>
      </c>
      <c r="Q291" s="112">
        <v>50</v>
      </c>
      <c r="R291" s="109">
        <f t="shared" si="31"/>
        <v>156</v>
      </c>
      <c r="S291" s="112">
        <v>20</v>
      </c>
      <c r="T291" s="109">
        <f t="shared" si="32"/>
        <v>62.400000000000006</v>
      </c>
      <c r="U291" s="13">
        <f t="shared" si="33"/>
        <v>70</v>
      </c>
      <c r="V291" s="13">
        <f t="shared" si="33"/>
        <v>218.4</v>
      </c>
    </row>
    <row r="292" spans="1:22" ht="24" x14ac:dyDescent="0.55000000000000004">
      <c r="A292" s="19">
        <v>287</v>
      </c>
      <c r="B292" s="96" t="s">
        <v>1060</v>
      </c>
      <c r="C292" s="96">
        <v>1000</v>
      </c>
      <c r="D292" s="99" t="s">
        <v>1143</v>
      </c>
      <c r="E292" s="96">
        <v>12</v>
      </c>
      <c r="F292" s="97">
        <v>16</v>
      </c>
      <c r="G292" s="97">
        <v>15</v>
      </c>
      <c r="H292" s="97">
        <v>17</v>
      </c>
      <c r="I292" s="96">
        <v>0</v>
      </c>
      <c r="J292" s="97">
        <f t="shared" si="34"/>
        <v>17</v>
      </c>
      <c r="K292" s="108">
        <v>250</v>
      </c>
      <c r="L292" s="109">
        <f t="shared" si="28"/>
        <v>4250</v>
      </c>
      <c r="M292" s="112">
        <v>5</v>
      </c>
      <c r="N292" s="109">
        <f t="shared" si="29"/>
        <v>1250</v>
      </c>
      <c r="O292" s="112">
        <v>4</v>
      </c>
      <c r="P292" s="109">
        <f t="shared" si="30"/>
        <v>1000</v>
      </c>
      <c r="Q292" s="112">
        <v>4</v>
      </c>
      <c r="R292" s="109">
        <f t="shared" si="31"/>
        <v>1000</v>
      </c>
      <c r="S292" s="112">
        <v>4</v>
      </c>
      <c r="T292" s="109">
        <f t="shared" si="32"/>
        <v>1000</v>
      </c>
      <c r="U292" s="13">
        <f t="shared" si="33"/>
        <v>17</v>
      </c>
      <c r="V292" s="13">
        <f t="shared" si="33"/>
        <v>4250</v>
      </c>
    </row>
    <row r="293" spans="1:22" ht="24" x14ac:dyDescent="0.55000000000000004">
      <c r="A293" s="19">
        <v>288</v>
      </c>
      <c r="B293" s="96" t="s">
        <v>1061</v>
      </c>
      <c r="C293" s="96">
        <v>100</v>
      </c>
      <c r="D293" s="99" t="s">
        <v>1138</v>
      </c>
      <c r="E293" s="96">
        <v>4</v>
      </c>
      <c r="F293" s="97">
        <v>5</v>
      </c>
      <c r="G293" s="97">
        <v>5</v>
      </c>
      <c r="H293" s="97">
        <v>6</v>
      </c>
      <c r="I293" s="96">
        <v>4</v>
      </c>
      <c r="J293" s="97">
        <f t="shared" si="34"/>
        <v>2</v>
      </c>
      <c r="K293" s="108">
        <v>435</v>
      </c>
      <c r="L293" s="109">
        <f t="shared" si="28"/>
        <v>870</v>
      </c>
      <c r="M293" s="112">
        <v>0</v>
      </c>
      <c r="N293" s="109">
        <f t="shared" si="29"/>
        <v>0</v>
      </c>
      <c r="O293" s="112">
        <v>0</v>
      </c>
      <c r="P293" s="109">
        <f t="shared" si="30"/>
        <v>0</v>
      </c>
      <c r="Q293" s="112">
        <v>2</v>
      </c>
      <c r="R293" s="109">
        <f t="shared" si="31"/>
        <v>870</v>
      </c>
      <c r="S293" s="112">
        <v>0</v>
      </c>
      <c r="T293" s="109">
        <f t="shared" si="32"/>
        <v>0</v>
      </c>
      <c r="U293" s="13">
        <f t="shared" si="33"/>
        <v>2</v>
      </c>
      <c r="V293" s="13">
        <f t="shared" si="33"/>
        <v>870</v>
      </c>
    </row>
    <row r="294" spans="1:22" ht="24" x14ac:dyDescent="0.55000000000000004">
      <c r="A294" s="19">
        <v>289</v>
      </c>
      <c r="B294" s="96" t="s">
        <v>1062</v>
      </c>
      <c r="C294" s="96">
        <v>1000</v>
      </c>
      <c r="D294" s="99" t="s">
        <v>1143</v>
      </c>
      <c r="E294" s="96">
        <v>102</v>
      </c>
      <c r="F294" s="97">
        <v>116</v>
      </c>
      <c r="G294" s="97">
        <v>112</v>
      </c>
      <c r="H294" s="97">
        <v>125</v>
      </c>
      <c r="I294" s="96">
        <v>5</v>
      </c>
      <c r="J294" s="97">
        <f t="shared" si="34"/>
        <v>120</v>
      </c>
      <c r="K294" s="108">
        <v>265</v>
      </c>
      <c r="L294" s="109">
        <f t="shared" si="28"/>
        <v>31800</v>
      </c>
      <c r="M294" s="112">
        <v>30</v>
      </c>
      <c r="N294" s="109">
        <f t="shared" si="29"/>
        <v>7950</v>
      </c>
      <c r="O294" s="112">
        <v>30</v>
      </c>
      <c r="P294" s="109">
        <f t="shared" si="30"/>
        <v>7950</v>
      </c>
      <c r="Q294" s="112">
        <v>30</v>
      </c>
      <c r="R294" s="109">
        <f t="shared" si="31"/>
        <v>7950</v>
      </c>
      <c r="S294" s="112">
        <v>30</v>
      </c>
      <c r="T294" s="109">
        <f t="shared" si="32"/>
        <v>7950</v>
      </c>
      <c r="U294" s="13">
        <f t="shared" si="33"/>
        <v>120</v>
      </c>
      <c r="V294" s="13">
        <f t="shared" si="33"/>
        <v>31800</v>
      </c>
    </row>
    <row r="295" spans="1:22" ht="24" x14ac:dyDescent="0.55000000000000004">
      <c r="A295" s="19">
        <v>290</v>
      </c>
      <c r="B295" s="96" t="s">
        <v>1063</v>
      </c>
      <c r="C295" s="96">
        <v>1000</v>
      </c>
      <c r="D295" s="99" t="s">
        <v>1143</v>
      </c>
      <c r="E295" s="96">
        <v>124</v>
      </c>
      <c r="F295" s="97">
        <v>106</v>
      </c>
      <c r="G295" s="97">
        <v>106</v>
      </c>
      <c r="H295" s="97">
        <v>120</v>
      </c>
      <c r="I295" s="96">
        <v>10</v>
      </c>
      <c r="J295" s="97">
        <f t="shared" si="34"/>
        <v>110</v>
      </c>
      <c r="K295" s="108">
        <v>250</v>
      </c>
      <c r="L295" s="109">
        <f t="shared" si="28"/>
        <v>27500</v>
      </c>
      <c r="M295" s="112">
        <v>20</v>
      </c>
      <c r="N295" s="109">
        <f t="shared" si="29"/>
        <v>5000</v>
      </c>
      <c r="O295" s="112">
        <v>30</v>
      </c>
      <c r="P295" s="109">
        <f t="shared" si="30"/>
        <v>7500</v>
      </c>
      <c r="Q295" s="112">
        <v>30</v>
      </c>
      <c r="R295" s="109">
        <f t="shared" si="31"/>
        <v>7500</v>
      </c>
      <c r="S295" s="112">
        <v>30</v>
      </c>
      <c r="T295" s="109">
        <f t="shared" si="32"/>
        <v>7500</v>
      </c>
      <c r="U295" s="13">
        <f t="shared" si="33"/>
        <v>110</v>
      </c>
      <c r="V295" s="13">
        <f t="shared" si="33"/>
        <v>27500</v>
      </c>
    </row>
    <row r="296" spans="1:22" ht="24" x14ac:dyDescent="0.55000000000000004">
      <c r="A296" s="19">
        <v>291</v>
      </c>
      <c r="B296" s="96" t="s">
        <v>1064</v>
      </c>
      <c r="C296" s="96">
        <v>1</v>
      </c>
      <c r="D296" s="99" t="s">
        <v>1138</v>
      </c>
      <c r="E296" s="96">
        <v>450</v>
      </c>
      <c r="F296" s="97">
        <v>300</v>
      </c>
      <c r="G296" s="97">
        <v>380</v>
      </c>
      <c r="H296" s="97">
        <v>425</v>
      </c>
      <c r="I296" s="96">
        <v>175</v>
      </c>
      <c r="J296" s="97">
        <f t="shared" si="34"/>
        <v>250</v>
      </c>
      <c r="K296" s="108">
        <v>22.26</v>
      </c>
      <c r="L296" s="109">
        <f t="shared" si="28"/>
        <v>5565</v>
      </c>
      <c r="M296" s="112">
        <v>0</v>
      </c>
      <c r="N296" s="109">
        <f t="shared" si="29"/>
        <v>0</v>
      </c>
      <c r="O296" s="112">
        <v>100</v>
      </c>
      <c r="P296" s="109">
        <f t="shared" si="30"/>
        <v>2226</v>
      </c>
      <c r="Q296" s="112">
        <v>100</v>
      </c>
      <c r="R296" s="109">
        <f t="shared" si="31"/>
        <v>2226</v>
      </c>
      <c r="S296" s="112">
        <v>50</v>
      </c>
      <c r="T296" s="109">
        <f t="shared" si="32"/>
        <v>1113</v>
      </c>
      <c r="U296" s="13">
        <f t="shared" si="33"/>
        <v>250</v>
      </c>
      <c r="V296" s="13">
        <f t="shared" si="33"/>
        <v>5565</v>
      </c>
    </row>
    <row r="297" spans="1:22" ht="24" x14ac:dyDescent="0.55000000000000004">
      <c r="A297" s="19">
        <v>292</v>
      </c>
      <c r="B297" s="96" t="s">
        <v>1065</v>
      </c>
      <c r="C297" s="96">
        <v>1</v>
      </c>
      <c r="D297" s="99" t="s">
        <v>1136</v>
      </c>
      <c r="E297" s="96">
        <v>1170</v>
      </c>
      <c r="F297" s="97">
        <v>820</v>
      </c>
      <c r="G297" s="97">
        <v>960</v>
      </c>
      <c r="H297" s="97">
        <v>1180</v>
      </c>
      <c r="I297" s="96">
        <v>180</v>
      </c>
      <c r="J297" s="97">
        <f t="shared" si="34"/>
        <v>1000</v>
      </c>
      <c r="K297" s="108">
        <v>29</v>
      </c>
      <c r="L297" s="109">
        <f t="shared" si="28"/>
        <v>29000</v>
      </c>
      <c r="M297" s="112">
        <v>100</v>
      </c>
      <c r="N297" s="109">
        <f t="shared" si="29"/>
        <v>2900</v>
      </c>
      <c r="O297" s="112">
        <v>300</v>
      </c>
      <c r="P297" s="109">
        <f t="shared" si="30"/>
        <v>8700</v>
      </c>
      <c r="Q297" s="112">
        <v>300</v>
      </c>
      <c r="R297" s="109">
        <f t="shared" si="31"/>
        <v>8700</v>
      </c>
      <c r="S297" s="112">
        <v>300</v>
      </c>
      <c r="T297" s="109">
        <f t="shared" si="32"/>
        <v>8700</v>
      </c>
      <c r="U297" s="13">
        <f t="shared" si="33"/>
        <v>1000</v>
      </c>
      <c r="V297" s="13">
        <f t="shared" si="33"/>
        <v>29000</v>
      </c>
    </row>
    <row r="298" spans="1:22" ht="24" x14ac:dyDescent="0.55000000000000004">
      <c r="A298" s="19">
        <v>293</v>
      </c>
      <c r="B298" s="96" t="s">
        <v>1066</v>
      </c>
      <c r="C298" s="96">
        <v>1</v>
      </c>
      <c r="D298" s="99" t="s">
        <v>1146</v>
      </c>
      <c r="E298" s="96">
        <v>372</v>
      </c>
      <c r="F298" s="97">
        <v>480</v>
      </c>
      <c r="G298" s="97">
        <v>620</v>
      </c>
      <c r="H298" s="97">
        <v>685</v>
      </c>
      <c r="I298" s="96">
        <v>35</v>
      </c>
      <c r="J298" s="97">
        <f t="shared" si="34"/>
        <v>650</v>
      </c>
      <c r="K298" s="108">
        <v>5</v>
      </c>
      <c r="L298" s="109">
        <f t="shared" si="28"/>
        <v>3250</v>
      </c>
      <c r="M298" s="112">
        <v>100</v>
      </c>
      <c r="N298" s="109">
        <f t="shared" si="29"/>
        <v>500</v>
      </c>
      <c r="O298" s="112">
        <v>200</v>
      </c>
      <c r="P298" s="109">
        <f t="shared" si="30"/>
        <v>1000</v>
      </c>
      <c r="Q298" s="112">
        <v>200</v>
      </c>
      <c r="R298" s="109">
        <f t="shared" si="31"/>
        <v>1000</v>
      </c>
      <c r="S298" s="112">
        <v>150</v>
      </c>
      <c r="T298" s="109">
        <f t="shared" si="32"/>
        <v>750</v>
      </c>
      <c r="U298" s="13">
        <f t="shared" si="33"/>
        <v>650</v>
      </c>
      <c r="V298" s="13">
        <f t="shared" si="33"/>
        <v>3250</v>
      </c>
    </row>
    <row r="299" spans="1:22" ht="24" x14ac:dyDescent="0.55000000000000004">
      <c r="A299" s="19">
        <v>294</v>
      </c>
      <c r="B299" s="96" t="s">
        <v>1067</v>
      </c>
      <c r="C299" s="96">
        <v>1</v>
      </c>
      <c r="D299" s="99" t="s">
        <v>1144</v>
      </c>
      <c r="E299" s="96">
        <v>215</v>
      </c>
      <c r="F299" s="97">
        <v>234</v>
      </c>
      <c r="G299" s="97">
        <v>330</v>
      </c>
      <c r="H299" s="97">
        <f>G299*1.1</f>
        <v>363.00000000000006</v>
      </c>
      <c r="I299" s="96">
        <v>23</v>
      </c>
      <c r="J299" s="97">
        <f t="shared" si="34"/>
        <v>340.00000000000006</v>
      </c>
      <c r="K299" s="108">
        <v>25.68</v>
      </c>
      <c r="L299" s="109">
        <f t="shared" si="28"/>
        <v>8731.2000000000007</v>
      </c>
      <c r="M299" s="112">
        <v>70</v>
      </c>
      <c r="N299" s="109">
        <f t="shared" si="29"/>
        <v>1797.6</v>
      </c>
      <c r="O299" s="112">
        <v>100</v>
      </c>
      <c r="P299" s="109">
        <f t="shared" si="30"/>
        <v>2568</v>
      </c>
      <c r="Q299" s="112">
        <v>100</v>
      </c>
      <c r="R299" s="109">
        <f t="shared" si="31"/>
        <v>2568</v>
      </c>
      <c r="S299" s="112">
        <v>70</v>
      </c>
      <c r="T299" s="109">
        <f t="shared" si="32"/>
        <v>1797.6</v>
      </c>
      <c r="U299" s="13">
        <f t="shared" si="33"/>
        <v>340</v>
      </c>
      <c r="V299" s="13">
        <f t="shared" si="33"/>
        <v>8731.2000000000007</v>
      </c>
    </row>
    <row r="300" spans="1:22" ht="24" x14ac:dyDescent="0.55000000000000004">
      <c r="A300" s="19">
        <v>295</v>
      </c>
      <c r="B300" s="96" t="s">
        <v>1068</v>
      </c>
      <c r="C300" s="96">
        <v>1</v>
      </c>
      <c r="D300" s="99" t="s">
        <v>1144</v>
      </c>
      <c r="E300" s="96">
        <v>205</v>
      </c>
      <c r="F300" s="97">
        <v>130</v>
      </c>
      <c r="G300" s="97">
        <v>160</v>
      </c>
      <c r="H300" s="97">
        <f>G300*1.1</f>
        <v>176</v>
      </c>
      <c r="I300" s="96">
        <v>20</v>
      </c>
      <c r="J300" s="97">
        <f t="shared" si="34"/>
        <v>156</v>
      </c>
      <c r="K300" s="108">
        <v>31.66</v>
      </c>
      <c r="L300" s="109">
        <f t="shared" si="28"/>
        <v>4938.96</v>
      </c>
      <c r="M300" s="112">
        <v>30</v>
      </c>
      <c r="N300" s="109">
        <f t="shared" si="29"/>
        <v>949.8</v>
      </c>
      <c r="O300" s="112">
        <v>40</v>
      </c>
      <c r="P300" s="109">
        <f t="shared" si="30"/>
        <v>1266.4000000000001</v>
      </c>
      <c r="Q300" s="112">
        <v>46</v>
      </c>
      <c r="R300" s="109">
        <f t="shared" si="31"/>
        <v>1456.36</v>
      </c>
      <c r="S300" s="112">
        <v>40</v>
      </c>
      <c r="T300" s="109">
        <f t="shared" si="32"/>
        <v>1266.4000000000001</v>
      </c>
      <c r="U300" s="13">
        <f t="shared" si="33"/>
        <v>156</v>
      </c>
      <c r="V300" s="13">
        <f t="shared" si="33"/>
        <v>4938.9599999999991</v>
      </c>
    </row>
    <row r="301" spans="1:22" ht="24" x14ac:dyDescent="0.55000000000000004">
      <c r="A301" s="19">
        <v>296</v>
      </c>
      <c r="B301" s="96" t="s">
        <v>1069</v>
      </c>
      <c r="C301" s="96">
        <v>1</v>
      </c>
      <c r="D301" s="99" t="s">
        <v>1144</v>
      </c>
      <c r="E301" s="96">
        <v>24</v>
      </c>
      <c r="F301" s="97">
        <v>8</v>
      </c>
      <c r="G301" s="97">
        <v>12</v>
      </c>
      <c r="H301" s="97">
        <v>15</v>
      </c>
      <c r="I301" s="96">
        <v>5</v>
      </c>
      <c r="J301" s="97">
        <f t="shared" si="34"/>
        <v>10</v>
      </c>
      <c r="K301" s="108">
        <v>62.06</v>
      </c>
      <c r="L301" s="109">
        <f t="shared" si="28"/>
        <v>620.6</v>
      </c>
      <c r="M301" s="112">
        <v>0</v>
      </c>
      <c r="N301" s="109">
        <f t="shared" si="29"/>
        <v>0</v>
      </c>
      <c r="O301" s="112">
        <v>5</v>
      </c>
      <c r="P301" s="109">
        <f t="shared" si="30"/>
        <v>310.3</v>
      </c>
      <c r="Q301" s="112">
        <v>5</v>
      </c>
      <c r="R301" s="109">
        <f t="shared" si="31"/>
        <v>310.3</v>
      </c>
      <c r="S301" s="112">
        <v>0</v>
      </c>
      <c r="T301" s="109">
        <f t="shared" si="32"/>
        <v>0</v>
      </c>
      <c r="U301" s="13">
        <f t="shared" si="33"/>
        <v>10</v>
      </c>
      <c r="V301" s="13">
        <f t="shared" si="33"/>
        <v>620.6</v>
      </c>
    </row>
    <row r="302" spans="1:22" ht="24" x14ac:dyDescent="0.55000000000000004">
      <c r="A302" s="19">
        <v>297</v>
      </c>
      <c r="B302" s="96" t="s">
        <v>1070</v>
      </c>
      <c r="C302" s="96">
        <v>100</v>
      </c>
      <c r="D302" s="99" t="s">
        <v>1139</v>
      </c>
      <c r="E302" s="96">
        <v>428</v>
      </c>
      <c r="F302" s="97">
        <v>267</v>
      </c>
      <c r="G302" s="97">
        <v>193</v>
      </c>
      <c r="H302" s="97">
        <v>215</v>
      </c>
      <c r="I302" s="96">
        <v>0</v>
      </c>
      <c r="J302" s="97">
        <f t="shared" si="34"/>
        <v>215</v>
      </c>
      <c r="K302" s="108">
        <v>268</v>
      </c>
      <c r="L302" s="109">
        <f t="shared" si="28"/>
        <v>57620</v>
      </c>
      <c r="M302" s="112">
        <v>60</v>
      </c>
      <c r="N302" s="109">
        <f t="shared" si="29"/>
        <v>16080</v>
      </c>
      <c r="O302" s="112">
        <v>60</v>
      </c>
      <c r="P302" s="109">
        <f t="shared" si="30"/>
        <v>16080</v>
      </c>
      <c r="Q302" s="112">
        <v>60</v>
      </c>
      <c r="R302" s="109">
        <f t="shared" si="31"/>
        <v>16080</v>
      </c>
      <c r="S302" s="112">
        <v>35</v>
      </c>
      <c r="T302" s="109">
        <f t="shared" si="32"/>
        <v>9380</v>
      </c>
      <c r="U302" s="13">
        <f t="shared" si="33"/>
        <v>215</v>
      </c>
      <c r="V302" s="13">
        <f t="shared" si="33"/>
        <v>57620</v>
      </c>
    </row>
    <row r="303" spans="1:22" ht="24" x14ac:dyDescent="0.55000000000000004">
      <c r="A303" s="19">
        <v>298</v>
      </c>
      <c r="B303" s="96" t="s">
        <v>1071</v>
      </c>
      <c r="C303" s="96">
        <v>1</v>
      </c>
      <c r="D303" s="99" t="s">
        <v>1150</v>
      </c>
      <c r="E303" s="96">
        <v>6</v>
      </c>
      <c r="F303" s="97">
        <v>4</v>
      </c>
      <c r="G303" s="97">
        <v>5</v>
      </c>
      <c r="H303" s="97">
        <v>6</v>
      </c>
      <c r="I303" s="96">
        <v>0</v>
      </c>
      <c r="J303" s="97">
        <f t="shared" si="34"/>
        <v>6</v>
      </c>
      <c r="K303" s="108">
        <v>50</v>
      </c>
      <c r="L303" s="109">
        <f t="shared" si="28"/>
        <v>300</v>
      </c>
      <c r="M303" s="112">
        <v>3</v>
      </c>
      <c r="N303" s="109">
        <f t="shared" si="29"/>
        <v>150</v>
      </c>
      <c r="O303" s="112">
        <v>0</v>
      </c>
      <c r="P303" s="109">
        <f t="shared" si="30"/>
        <v>0</v>
      </c>
      <c r="Q303" s="112">
        <v>3</v>
      </c>
      <c r="R303" s="109">
        <f t="shared" si="31"/>
        <v>150</v>
      </c>
      <c r="S303" s="112">
        <v>0</v>
      </c>
      <c r="T303" s="109">
        <f t="shared" si="32"/>
        <v>0</v>
      </c>
      <c r="U303" s="13">
        <f t="shared" si="33"/>
        <v>6</v>
      </c>
      <c r="V303" s="13">
        <f t="shared" si="33"/>
        <v>300</v>
      </c>
    </row>
    <row r="304" spans="1:22" ht="24" x14ac:dyDescent="0.55000000000000004">
      <c r="A304" s="19">
        <v>299</v>
      </c>
      <c r="B304" s="96" t="s">
        <v>1072</v>
      </c>
      <c r="C304" s="96">
        <v>60</v>
      </c>
      <c r="D304" s="99" t="s">
        <v>1139</v>
      </c>
      <c r="E304" s="96">
        <v>31</v>
      </c>
      <c r="F304" s="97">
        <v>34</v>
      </c>
      <c r="G304" s="97">
        <v>20</v>
      </c>
      <c r="H304" s="97">
        <f>G304*1.1</f>
        <v>22</v>
      </c>
      <c r="I304" s="96">
        <v>4</v>
      </c>
      <c r="J304" s="97">
        <f t="shared" si="34"/>
        <v>18</v>
      </c>
      <c r="K304" s="108">
        <v>480.3</v>
      </c>
      <c r="L304" s="109">
        <f t="shared" si="28"/>
        <v>8645.4</v>
      </c>
      <c r="M304" s="112">
        <v>2</v>
      </c>
      <c r="N304" s="109">
        <f t="shared" si="29"/>
        <v>960.6</v>
      </c>
      <c r="O304" s="112">
        <v>5</v>
      </c>
      <c r="P304" s="109">
        <f t="shared" si="30"/>
        <v>2401.5</v>
      </c>
      <c r="Q304" s="112">
        <v>6</v>
      </c>
      <c r="R304" s="109">
        <f t="shared" si="31"/>
        <v>2881.8</v>
      </c>
      <c r="S304" s="112">
        <v>5</v>
      </c>
      <c r="T304" s="109">
        <f t="shared" si="32"/>
        <v>2401.5</v>
      </c>
      <c r="U304" s="13">
        <f t="shared" si="33"/>
        <v>18</v>
      </c>
      <c r="V304" s="13">
        <f t="shared" si="33"/>
        <v>8645.4</v>
      </c>
    </row>
    <row r="305" spans="1:22" ht="24" x14ac:dyDescent="0.55000000000000004">
      <c r="A305" s="19">
        <v>300</v>
      </c>
      <c r="B305" s="96" t="s">
        <v>1073</v>
      </c>
      <c r="C305" s="96">
        <v>1</v>
      </c>
      <c r="D305" s="99" t="s">
        <v>1141</v>
      </c>
      <c r="E305" s="96">
        <v>135</v>
      </c>
      <c r="F305" s="97">
        <v>70</v>
      </c>
      <c r="G305" s="97">
        <v>45</v>
      </c>
      <c r="H305" s="97">
        <v>50</v>
      </c>
      <c r="I305" s="96">
        <v>30</v>
      </c>
      <c r="J305" s="97">
        <f t="shared" si="34"/>
        <v>20</v>
      </c>
      <c r="K305" s="108">
        <v>54</v>
      </c>
      <c r="L305" s="109">
        <f t="shared" si="28"/>
        <v>1080</v>
      </c>
      <c r="M305" s="112">
        <v>0</v>
      </c>
      <c r="N305" s="109">
        <f t="shared" si="29"/>
        <v>0</v>
      </c>
      <c r="O305" s="112">
        <v>0</v>
      </c>
      <c r="P305" s="109">
        <f t="shared" si="30"/>
        <v>0</v>
      </c>
      <c r="Q305" s="112">
        <v>20</v>
      </c>
      <c r="R305" s="109">
        <f t="shared" si="31"/>
        <v>1080</v>
      </c>
      <c r="S305" s="112">
        <v>0</v>
      </c>
      <c r="T305" s="109">
        <f t="shared" si="32"/>
        <v>0</v>
      </c>
      <c r="U305" s="13">
        <f t="shared" si="33"/>
        <v>20</v>
      </c>
      <c r="V305" s="13">
        <f t="shared" si="33"/>
        <v>1080</v>
      </c>
    </row>
    <row r="306" spans="1:22" ht="24" x14ac:dyDescent="0.55000000000000004">
      <c r="A306" s="19">
        <v>301</v>
      </c>
      <c r="B306" s="96" t="s">
        <v>1074</v>
      </c>
      <c r="C306" s="96">
        <v>1</v>
      </c>
      <c r="D306" s="99" t="s">
        <v>1153</v>
      </c>
      <c r="E306" s="96">
        <v>7</v>
      </c>
      <c r="F306" s="97">
        <v>7</v>
      </c>
      <c r="G306" s="97">
        <v>9</v>
      </c>
      <c r="H306" s="97">
        <v>20</v>
      </c>
      <c r="I306" s="96">
        <v>20</v>
      </c>
      <c r="J306" s="97">
        <f t="shared" si="34"/>
        <v>0</v>
      </c>
      <c r="K306" s="108">
        <v>272.85000000000002</v>
      </c>
      <c r="L306" s="109">
        <f t="shared" si="28"/>
        <v>0</v>
      </c>
      <c r="M306" s="112">
        <v>0</v>
      </c>
      <c r="N306" s="109">
        <f t="shared" si="29"/>
        <v>0</v>
      </c>
      <c r="O306" s="112">
        <v>0</v>
      </c>
      <c r="P306" s="109">
        <f t="shared" si="30"/>
        <v>0</v>
      </c>
      <c r="Q306" s="112">
        <v>0</v>
      </c>
      <c r="R306" s="109">
        <f t="shared" si="31"/>
        <v>0</v>
      </c>
      <c r="S306" s="112">
        <v>0</v>
      </c>
      <c r="T306" s="109">
        <f t="shared" si="32"/>
        <v>0</v>
      </c>
      <c r="U306" s="13">
        <f t="shared" si="33"/>
        <v>0</v>
      </c>
      <c r="V306" s="13">
        <f t="shared" si="33"/>
        <v>0</v>
      </c>
    </row>
    <row r="307" spans="1:22" ht="24" x14ac:dyDescent="0.55000000000000004">
      <c r="A307" s="19">
        <v>302</v>
      </c>
      <c r="B307" s="96" t="s">
        <v>1075</v>
      </c>
      <c r="C307" s="96">
        <v>1</v>
      </c>
      <c r="D307" s="99" t="s">
        <v>1146</v>
      </c>
      <c r="E307" s="96">
        <v>168</v>
      </c>
      <c r="F307" s="97">
        <v>72</v>
      </c>
      <c r="G307" s="97">
        <v>79</v>
      </c>
      <c r="H307" s="97">
        <v>96</v>
      </c>
      <c r="I307" s="96">
        <v>72</v>
      </c>
      <c r="J307" s="97">
        <f t="shared" si="34"/>
        <v>24</v>
      </c>
      <c r="K307" s="108">
        <v>16</v>
      </c>
      <c r="L307" s="109">
        <f t="shared" si="28"/>
        <v>384</v>
      </c>
      <c r="M307" s="112">
        <v>0</v>
      </c>
      <c r="N307" s="109">
        <f t="shared" si="29"/>
        <v>0</v>
      </c>
      <c r="O307" s="112">
        <v>0</v>
      </c>
      <c r="P307" s="109">
        <f t="shared" si="30"/>
        <v>0</v>
      </c>
      <c r="Q307" s="112">
        <v>0</v>
      </c>
      <c r="R307" s="109">
        <f t="shared" si="31"/>
        <v>0</v>
      </c>
      <c r="S307" s="112">
        <v>24</v>
      </c>
      <c r="T307" s="109">
        <f t="shared" si="32"/>
        <v>384</v>
      </c>
      <c r="U307" s="13">
        <f t="shared" si="33"/>
        <v>24</v>
      </c>
      <c r="V307" s="13">
        <f t="shared" si="33"/>
        <v>384</v>
      </c>
    </row>
    <row r="308" spans="1:22" ht="24" x14ac:dyDescent="0.55000000000000004">
      <c r="A308" s="19">
        <v>303</v>
      </c>
      <c r="B308" s="96" t="s">
        <v>1076</v>
      </c>
      <c r="C308" s="96">
        <v>100</v>
      </c>
      <c r="D308" s="99" t="s">
        <v>1155</v>
      </c>
      <c r="E308" s="97">
        <v>242</v>
      </c>
      <c r="F308" s="102">
        <f>E308*12/11</f>
        <v>264</v>
      </c>
      <c r="G308" s="97">
        <v>345</v>
      </c>
      <c r="H308" s="97">
        <v>380</v>
      </c>
      <c r="I308" s="96">
        <v>65</v>
      </c>
      <c r="J308" s="97">
        <f t="shared" si="34"/>
        <v>315</v>
      </c>
      <c r="K308" s="108">
        <v>85.45</v>
      </c>
      <c r="L308" s="109">
        <f t="shared" si="28"/>
        <v>26916.75</v>
      </c>
      <c r="M308" s="112">
        <v>35</v>
      </c>
      <c r="N308" s="109">
        <f t="shared" si="29"/>
        <v>2990.75</v>
      </c>
      <c r="O308" s="112">
        <v>100</v>
      </c>
      <c r="P308" s="109">
        <f t="shared" si="30"/>
        <v>8545</v>
      </c>
      <c r="Q308" s="112">
        <v>100</v>
      </c>
      <c r="R308" s="109">
        <f t="shared" si="31"/>
        <v>8545</v>
      </c>
      <c r="S308" s="112">
        <v>80</v>
      </c>
      <c r="T308" s="109">
        <f t="shared" si="32"/>
        <v>6836</v>
      </c>
      <c r="U308" s="13">
        <f t="shared" si="33"/>
        <v>315</v>
      </c>
      <c r="V308" s="13">
        <f t="shared" si="33"/>
        <v>26916.75</v>
      </c>
    </row>
    <row r="309" spans="1:22" ht="24" x14ac:dyDescent="0.55000000000000004">
      <c r="A309" s="19">
        <v>304</v>
      </c>
      <c r="B309" s="96" t="s">
        <v>1077</v>
      </c>
      <c r="C309" s="96">
        <v>1</v>
      </c>
      <c r="D309" s="99" t="s">
        <v>1146</v>
      </c>
      <c r="E309" s="97">
        <v>37</v>
      </c>
      <c r="F309" s="102">
        <f t="shared" ref="F309:F333" si="35">E309*12/11</f>
        <v>40.363636363636367</v>
      </c>
      <c r="G309" s="97">
        <v>37</v>
      </c>
      <c r="H309" s="97">
        <v>42</v>
      </c>
      <c r="I309" s="96">
        <v>17</v>
      </c>
      <c r="J309" s="97">
        <f t="shared" si="34"/>
        <v>25</v>
      </c>
      <c r="K309" s="108">
        <v>58</v>
      </c>
      <c r="L309" s="109">
        <f t="shared" si="28"/>
        <v>1450</v>
      </c>
      <c r="M309" s="112">
        <v>0</v>
      </c>
      <c r="N309" s="109">
        <f t="shared" si="29"/>
        <v>0</v>
      </c>
      <c r="O309" s="112">
        <v>10</v>
      </c>
      <c r="P309" s="109">
        <f t="shared" si="30"/>
        <v>580</v>
      </c>
      <c r="Q309" s="112">
        <v>15</v>
      </c>
      <c r="R309" s="109">
        <f t="shared" si="31"/>
        <v>870</v>
      </c>
      <c r="S309" s="112">
        <v>0</v>
      </c>
      <c r="T309" s="109">
        <f t="shared" si="32"/>
        <v>0</v>
      </c>
      <c r="U309" s="13">
        <f t="shared" si="33"/>
        <v>25</v>
      </c>
      <c r="V309" s="13">
        <f t="shared" si="33"/>
        <v>1450</v>
      </c>
    </row>
    <row r="310" spans="1:22" ht="24" x14ac:dyDescent="0.55000000000000004">
      <c r="A310" s="19">
        <v>305</v>
      </c>
      <c r="B310" s="96" t="s">
        <v>1078</v>
      </c>
      <c r="C310" s="96">
        <v>1</v>
      </c>
      <c r="D310" s="99" t="s">
        <v>1146</v>
      </c>
      <c r="E310" s="97">
        <v>73</v>
      </c>
      <c r="F310" s="102">
        <f t="shared" si="35"/>
        <v>79.63636363636364</v>
      </c>
      <c r="G310" s="97">
        <v>95</v>
      </c>
      <c r="H310" s="97">
        <v>105</v>
      </c>
      <c r="I310" s="96">
        <v>33</v>
      </c>
      <c r="J310" s="97">
        <f t="shared" si="34"/>
        <v>72</v>
      </c>
      <c r="K310" s="108">
        <v>44</v>
      </c>
      <c r="L310" s="109">
        <f t="shared" si="28"/>
        <v>3168</v>
      </c>
      <c r="M310" s="112">
        <v>0</v>
      </c>
      <c r="N310" s="109">
        <f t="shared" si="29"/>
        <v>0</v>
      </c>
      <c r="O310" s="112">
        <v>25</v>
      </c>
      <c r="P310" s="109">
        <f t="shared" si="30"/>
        <v>1100</v>
      </c>
      <c r="Q310" s="112">
        <v>25</v>
      </c>
      <c r="R310" s="109">
        <f t="shared" si="31"/>
        <v>1100</v>
      </c>
      <c r="S310" s="112">
        <v>22</v>
      </c>
      <c r="T310" s="109">
        <f t="shared" si="32"/>
        <v>968</v>
      </c>
      <c r="U310" s="13">
        <f t="shared" si="33"/>
        <v>72</v>
      </c>
      <c r="V310" s="13">
        <f t="shared" si="33"/>
        <v>3168</v>
      </c>
    </row>
    <row r="311" spans="1:22" ht="24" x14ac:dyDescent="0.55000000000000004">
      <c r="A311" s="19">
        <v>306</v>
      </c>
      <c r="B311" s="96" t="s">
        <v>1079</v>
      </c>
      <c r="C311" s="96">
        <v>100</v>
      </c>
      <c r="D311" s="99" t="s">
        <v>1157</v>
      </c>
      <c r="E311" s="97">
        <v>14</v>
      </c>
      <c r="F311" s="102">
        <f t="shared" si="35"/>
        <v>15.272727272727273</v>
      </c>
      <c r="G311" s="97">
        <v>23</v>
      </c>
      <c r="H311" s="97">
        <v>25</v>
      </c>
      <c r="I311" s="96">
        <v>0</v>
      </c>
      <c r="J311" s="97">
        <f t="shared" si="34"/>
        <v>25</v>
      </c>
      <c r="K311" s="108">
        <v>80</v>
      </c>
      <c r="L311" s="109">
        <f t="shared" si="28"/>
        <v>2000</v>
      </c>
      <c r="M311" s="112">
        <v>10</v>
      </c>
      <c r="N311" s="109">
        <f t="shared" si="29"/>
        <v>800</v>
      </c>
      <c r="O311" s="112">
        <v>8</v>
      </c>
      <c r="P311" s="109">
        <f t="shared" si="30"/>
        <v>640</v>
      </c>
      <c r="Q311" s="112">
        <v>7</v>
      </c>
      <c r="R311" s="109">
        <f t="shared" si="31"/>
        <v>560</v>
      </c>
      <c r="S311" s="112">
        <v>0</v>
      </c>
      <c r="T311" s="109">
        <f t="shared" si="32"/>
        <v>0</v>
      </c>
      <c r="U311" s="13">
        <f t="shared" si="33"/>
        <v>25</v>
      </c>
      <c r="V311" s="13">
        <f t="shared" si="33"/>
        <v>2000</v>
      </c>
    </row>
    <row r="312" spans="1:22" ht="24" x14ac:dyDescent="0.55000000000000004">
      <c r="A312" s="19">
        <v>307</v>
      </c>
      <c r="B312" s="96" t="s">
        <v>1080</v>
      </c>
      <c r="C312" s="96">
        <v>1</v>
      </c>
      <c r="D312" s="99" t="s">
        <v>1146</v>
      </c>
      <c r="E312" s="97">
        <v>270</v>
      </c>
      <c r="F312" s="102">
        <f t="shared" si="35"/>
        <v>294.54545454545456</v>
      </c>
      <c r="G312" s="96">
        <v>420</v>
      </c>
      <c r="H312" s="102">
        <v>460</v>
      </c>
      <c r="I312" s="96">
        <v>0</v>
      </c>
      <c r="J312" s="97">
        <f t="shared" si="34"/>
        <v>460</v>
      </c>
      <c r="K312" s="108">
        <v>39</v>
      </c>
      <c r="L312" s="109">
        <f t="shared" si="28"/>
        <v>17940</v>
      </c>
      <c r="M312" s="112">
        <v>120</v>
      </c>
      <c r="N312" s="109">
        <f t="shared" si="29"/>
        <v>4680</v>
      </c>
      <c r="O312" s="112">
        <v>120</v>
      </c>
      <c r="P312" s="109">
        <f t="shared" si="30"/>
        <v>4680</v>
      </c>
      <c r="Q312" s="112">
        <v>120</v>
      </c>
      <c r="R312" s="109">
        <f t="shared" si="31"/>
        <v>4680</v>
      </c>
      <c r="S312" s="112">
        <v>100</v>
      </c>
      <c r="T312" s="109">
        <f t="shared" si="32"/>
        <v>3900</v>
      </c>
      <c r="U312" s="13">
        <f t="shared" si="33"/>
        <v>460</v>
      </c>
      <c r="V312" s="13">
        <f t="shared" si="33"/>
        <v>17940</v>
      </c>
    </row>
    <row r="313" spans="1:22" ht="24" x14ac:dyDescent="0.55000000000000004">
      <c r="A313" s="19">
        <v>308</v>
      </c>
      <c r="B313" s="96" t="s">
        <v>1081</v>
      </c>
      <c r="C313" s="96">
        <v>1</v>
      </c>
      <c r="D313" s="99" t="s">
        <v>1146</v>
      </c>
      <c r="E313" s="97">
        <v>90</v>
      </c>
      <c r="F313" s="102">
        <f t="shared" si="35"/>
        <v>98.181818181818187</v>
      </c>
      <c r="G313" s="96">
        <v>146</v>
      </c>
      <c r="H313" s="102">
        <v>160</v>
      </c>
      <c r="I313" s="96">
        <v>10</v>
      </c>
      <c r="J313" s="97">
        <f t="shared" si="34"/>
        <v>150</v>
      </c>
      <c r="K313" s="108">
        <v>39</v>
      </c>
      <c r="L313" s="109">
        <f t="shared" si="28"/>
        <v>5850</v>
      </c>
      <c r="M313" s="112">
        <v>40</v>
      </c>
      <c r="N313" s="109">
        <f t="shared" si="29"/>
        <v>1560</v>
      </c>
      <c r="O313" s="112">
        <v>40</v>
      </c>
      <c r="P313" s="109">
        <f t="shared" si="30"/>
        <v>1560</v>
      </c>
      <c r="Q313" s="112">
        <v>40</v>
      </c>
      <c r="R313" s="109">
        <f t="shared" si="31"/>
        <v>1560</v>
      </c>
      <c r="S313" s="112">
        <v>30</v>
      </c>
      <c r="T313" s="109">
        <f t="shared" si="32"/>
        <v>1170</v>
      </c>
      <c r="U313" s="13">
        <f t="shared" si="33"/>
        <v>150</v>
      </c>
      <c r="V313" s="13">
        <f t="shared" si="33"/>
        <v>5850</v>
      </c>
    </row>
    <row r="314" spans="1:22" ht="24" x14ac:dyDescent="0.55000000000000004">
      <c r="A314" s="19">
        <v>309</v>
      </c>
      <c r="B314" s="96" t="s">
        <v>1082</v>
      </c>
      <c r="C314" s="96">
        <v>1</v>
      </c>
      <c r="D314" s="99" t="s">
        <v>1148</v>
      </c>
      <c r="E314" s="97">
        <v>497</v>
      </c>
      <c r="F314" s="102">
        <f t="shared" si="35"/>
        <v>542.18181818181813</v>
      </c>
      <c r="G314" s="96">
        <v>1110</v>
      </c>
      <c r="H314" s="102">
        <v>1200</v>
      </c>
      <c r="I314" s="96">
        <v>100</v>
      </c>
      <c r="J314" s="97">
        <f t="shared" si="34"/>
        <v>1100</v>
      </c>
      <c r="K314" s="108">
        <v>3</v>
      </c>
      <c r="L314" s="109">
        <f t="shared" si="28"/>
        <v>3300</v>
      </c>
      <c r="M314" s="112">
        <v>200</v>
      </c>
      <c r="N314" s="109">
        <f t="shared" si="29"/>
        <v>600</v>
      </c>
      <c r="O314" s="112">
        <v>300</v>
      </c>
      <c r="P314" s="109">
        <f t="shared" si="30"/>
        <v>900</v>
      </c>
      <c r="Q314" s="112">
        <v>300</v>
      </c>
      <c r="R314" s="109">
        <f t="shared" si="31"/>
        <v>900</v>
      </c>
      <c r="S314" s="112">
        <v>300</v>
      </c>
      <c r="T314" s="109">
        <f t="shared" si="32"/>
        <v>900</v>
      </c>
      <c r="U314" s="13">
        <f t="shared" si="33"/>
        <v>1100</v>
      </c>
      <c r="V314" s="13">
        <f t="shared" si="33"/>
        <v>3300</v>
      </c>
    </row>
    <row r="315" spans="1:22" ht="24" x14ac:dyDescent="0.55000000000000004">
      <c r="A315" s="19">
        <v>310</v>
      </c>
      <c r="B315" s="96" t="s">
        <v>1083</v>
      </c>
      <c r="C315" s="96">
        <v>1</v>
      </c>
      <c r="D315" s="99" t="s">
        <v>1154</v>
      </c>
      <c r="E315" s="97">
        <v>910</v>
      </c>
      <c r="F315" s="102">
        <f t="shared" si="35"/>
        <v>992.72727272727275</v>
      </c>
      <c r="G315" s="96">
        <v>2650</v>
      </c>
      <c r="H315" s="102">
        <v>2800</v>
      </c>
      <c r="I315" s="96">
        <v>240</v>
      </c>
      <c r="J315" s="97">
        <f t="shared" si="34"/>
        <v>2560</v>
      </c>
      <c r="K315" s="108">
        <v>3</v>
      </c>
      <c r="L315" s="109">
        <f t="shared" si="28"/>
        <v>7680</v>
      </c>
      <c r="M315" s="112">
        <v>460</v>
      </c>
      <c r="N315" s="109">
        <f t="shared" si="29"/>
        <v>1380</v>
      </c>
      <c r="O315" s="112">
        <v>700</v>
      </c>
      <c r="P315" s="109">
        <f t="shared" si="30"/>
        <v>2100</v>
      </c>
      <c r="Q315" s="112">
        <v>700</v>
      </c>
      <c r="R315" s="109">
        <f t="shared" si="31"/>
        <v>2100</v>
      </c>
      <c r="S315" s="112">
        <v>700</v>
      </c>
      <c r="T315" s="109">
        <f t="shared" si="32"/>
        <v>2100</v>
      </c>
      <c r="U315" s="13">
        <f t="shared" si="33"/>
        <v>2560</v>
      </c>
      <c r="V315" s="13">
        <f t="shared" si="33"/>
        <v>7680</v>
      </c>
    </row>
    <row r="316" spans="1:22" ht="24" x14ac:dyDescent="0.55000000000000004">
      <c r="A316" s="19">
        <v>311</v>
      </c>
      <c r="B316" s="96" t="s">
        <v>1084</v>
      </c>
      <c r="C316" s="96">
        <v>100</v>
      </c>
      <c r="D316" s="99" t="s">
        <v>1145</v>
      </c>
      <c r="E316" s="97">
        <v>140</v>
      </c>
      <c r="F316" s="102">
        <f t="shared" si="35"/>
        <v>152.72727272727272</v>
      </c>
      <c r="G316" s="97">
        <v>250</v>
      </c>
      <c r="H316" s="97">
        <f>G316*1.1</f>
        <v>275</v>
      </c>
      <c r="I316" s="96">
        <v>15</v>
      </c>
      <c r="J316" s="97">
        <f t="shared" si="34"/>
        <v>260</v>
      </c>
      <c r="K316" s="108">
        <v>77</v>
      </c>
      <c r="L316" s="109">
        <f t="shared" si="28"/>
        <v>20020</v>
      </c>
      <c r="M316" s="112">
        <v>50</v>
      </c>
      <c r="N316" s="109">
        <f t="shared" si="29"/>
        <v>3850</v>
      </c>
      <c r="O316" s="112">
        <v>80</v>
      </c>
      <c r="P316" s="109">
        <f t="shared" si="30"/>
        <v>6160</v>
      </c>
      <c r="Q316" s="112">
        <v>80</v>
      </c>
      <c r="R316" s="109">
        <f t="shared" si="31"/>
        <v>6160</v>
      </c>
      <c r="S316" s="112">
        <v>50</v>
      </c>
      <c r="T316" s="109">
        <f t="shared" si="32"/>
        <v>3850</v>
      </c>
      <c r="U316" s="13">
        <f t="shared" si="33"/>
        <v>260</v>
      </c>
      <c r="V316" s="13">
        <f t="shared" si="33"/>
        <v>20020</v>
      </c>
    </row>
    <row r="317" spans="1:22" ht="24" x14ac:dyDescent="0.55000000000000004">
      <c r="A317" s="19">
        <v>312</v>
      </c>
      <c r="B317" s="96" t="s">
        <v>1085</v>
      </c>
      <c r="C317" s="96">
        <v>100</v>
      </c>
      <c r="D317" s="99" t="s">
        <v>1145</v>
      </c>
      <c r="E317" s="97">
        <v>17</v>
      </c>
      <c r="F317" s="102">
        <f t="shared" si="35"/>
        <v>18.545454545454547</v>
      </c>
      <c r="G317" s="97">
        <v>21</v>
      </c>
      <c r="H317" s="97">
        <v>25</v>
      </c>
      <c r="I317" s="96">
        <v>12</v>
      </c>
      <c r="J317" s="97">
        <f t="shared" si="34"/>
        <v>13</v>
      </c>
      <c r="K317" s="108">
        <v>105</v>
      </c>
      <c r="L317" s="109">
        <f t="shared" si="28"/>
        <v>1365</v>
      </c>
      <c r="M317" s="112">
        <v>0</v>
      </c>
      <c r="N317" s="109">
        <f t="shared" si="29"/>
        <v>0</v>
      </c>
      <c r="O317" s="112">
        <v>0</v>
      </c>
      <c r="P317" s="109">
        <f t="shared" si="30"/>
        <v>0</v>
      </c>
      <c r="Q317" s="112">
        <v>7</v>
      </c>
      <c r="R317" s="109">
        <f t="shared" si="31"/>
        <v>735</v>
      </c>
      <c r="S317" s="112">
        <v>6</v>
      </c>
      <c r="T317" s="109">
        <f t="shared" si="32"/>
        <v>630</v>
      </c>
      <c r="U317" s="13">
        <f t="shared" si="33"/>
        <v>13</v>
      </c>
      <c r="V317" s="13">
        <f t="shared" si="33"/>
        <v>1365</v>
      </c>
    </row>
    <row r="318" spans="1:22" ht="24" x14ac:dyDescent="0.55000000000000004">
      <c r="A318" s="19">
        <v>313</v>
      </c>
      <c r="B318" s="96" t="s">
        <v>1086</v>
      </c>
      <c r="C318" s="96">
        <v>100</v>
      </c>
      <c r="D318" s="99" t="s">
        <v>1145</v>
      </c>
      <c r="E318" s="97">
        <v>14</v>
      </c>
      <c r="F318" s="102">
        <f t="shared" si="35"/>
        <v>15.272727272727273</v>
      </c>
      <c r="G318" s="97">
        <v>29</v>
      </c>
      <c r="H318" s="97">
        <v>32</v>
      </c>
      <c r="I318" s="96">
        <v>0</v>
      </c>
      <c r="J318" s="97">
        <f t="shared" si="34"/>
        <v>32</v>
      </c>
      <c r="K318" s="108">
        <v>85</v>
      </c>
      <c r="L318" s="109">
        <f t="shared" si="28"/>
        <v>2720</v>
      </c>
      <c r="M318" s="112">
        <v>8</v>
      </c>
      <c r="N318" s="109">
        <f t="shared" si="29"/>
        <v>680</v>
      </c>
      <c r="O318" s="112">
        <v>8</v>
      </c>
      <c r="P318" s="109">
        <f t="shared" si="30"/>
        <v>680</v>
      </c>
      <c r="Q318" s="112">
        <v>8</v>
      </c>
      <c r="R318" s="109">
        <f t="shared" si="31"/>
        <v>680</v>
      </c>
      <c r="S318" s="112">
        <v>8</v>
      </c>
      <c r="T318" s="109">
        <f t="shared" si="32"/>
        <v>680</v>
      </c>
      <c r="U318" s="13">
        <f t="shared" si="33"/>
        <v>32</v>
      </c>
      <c r="V318" s="13">
        <f t="shared" si="33"/>
        <v>2720</v>
      </c>
    </row>
    <row r="319" spans="1:22" ht="24" x14ac:dyDescent="0.55000000000000004">
      <c r="A319" s="19">
        <v>314</v>
      </c>
      <c r="B319" s="96" t="s">
        <v>1087</v>
      </c>
      <c r="C319" s="96">
        <v>100</v>
      </c>
      <c r="D319" s="99" t="s">
        <v>1145</v>
      </c>
      <c r="E319" s="97">
        <v>219</v>
      </c>
      <c r="F319" s="102">
        <f t="shared" si="35"/>
        <v>238.90909090909091</v>
      </c>
      <c r="G319" s="97">
        <v>166</v>
      </c>
      <c r="H319" s="97">
        <v>182</v>
      </c>
      <c r="I319" s="96">
        <v>12</v>
      </c>
      <c r="J319" s="97">
        <f t="shared" si="34"/>
        <v>170</v>
      </c>
      <c r="K319" s="108">
        <v>85</v>
      </c>
      <c r="L319" s="109">
        <f t="shared" si="28"/>
        <v>14450</v>
      </c>
      <c r="M319" s="112">
        <v>30</v>
      </c>
      <c r="N319" s="109">
        <f t="shared" si="29"/>
        <v>2550</v>
      </c>
      <c r="O319" s="112">
        <v>50</v>
      </c>
      <c r="P319" s="109">
        <f t="shared" si="30"/>
        <v>4250</v>
      </c>
      <c r="Q319" s="112">
        <v>50</v>
      </c>
      <c r="R319" s="109">
        <f t="shared" si="31"/>
        <v>4250</v>
      </c>
      <c r="S319" s="112">
        <v>40</v>
      </c>
      <c r="T319" s="109">
        <f t="shared" si="32"/>
        <v>3400</v>
      </c>
      <c r="U319" s="13">
        <f t="shared" si="33"/>
        <v>170</v>
      </c>
      <c r="V319" s="13">
        <f t="shared" si="33"/>
        <v>14450</v>
      </c>
    </row>
    <row r="320" spans="1:22" ht="24" x14ac:dyDescent="0.55000000000000004">
      <c r="A320" s="19">
        <v>315</v>
      </c>
      <c r="B320" s="96" t="s">
        <v>1088</v>
      </c>
      <c r="C320" s="96">
        <v>100</v>
      </c>
      <c r="D320" s="99" t="s">
        <v>1145</v>
      </c>
      <c r="E320" s="97">
        <v>90</v>
      </c>
      <c r="F320" s="102">
        <f t="shared" si="35"/>
        <v>98.181818181818187</v>
      </c>
      <c r="G320" s="97">
        <v>155</v>
      </c>
      <c r="H320" s="97">
        <v>170</v>
      </c>
      <c r="I320" s="96">
        <v>0</v>
      </c>
      <c r="J320" s="97">
        <f t="shared" si="34"/>
        <v>170</v>
      </c>
      <c r="K320" s="108">
        <v>92</v>
      </c>
      <c r="L320" s="109">
        <f t="shared" si="28"/>
        <v>15640</v>
      </c>
      <c r="M320" s="112">
        <v>50</v>
      </c>
      <c r="N320" s="109">
        <f t="shared" si="29"/>
        <v>4600</v>
      </c>
      <c r="O320" s="112">
        <v>40</v>
      </c>
      <c r="P320" s="109">
        <f t="shared" si="30"/>
        <v>3680</v>
      </c>
      <c r="Q320" s="112">
        <v>40</v>
      </c>
      <c r="R320" s="109">
        <f t="shared" si="31"/>
        <v>3680</v>
      </c>
      <c r="S320" s="112">
        <v>40</v>
      </c>
      <c r="T320" s="109">
        <f t="shared" si="32"/>
        <v>3680</v>
      </c>
      <c r="U320" s="13">
        <f t="shared" si="33"/>
        <v>170</v>
      </c>
      <c r="V320" s="13">
        <f t="shared" si="33"/>
        <v>15640</v>
      </c>
    </row>
    <row r="321" spans="1:22" ht="24" x14ac:dyDescent="0.55000000000000004">
      <c r="A321" s="19">
        <v>316</v>
      </c>
      <c r="B321" s="96" t="s">
        <v>1089</v>
      </c>
      <c r="C321" s="96">
        <v>1</v>
      </c>
      <c r="D321" s="99" t="s">
        <v>1158</v>
      </c>
      <c r="E321" s="97">
        <v>698</v>
      </c>
      <c r="F321" s="102">
        <f t="shared" si="35"/>
        <v>761.4545454545455</v>
      </c>
      <c r="G321" s="97">
        <v>615</v>
      </c>
      <c r="H321" s="97">
        <v>680</v>
      </c>
      <c r="I321" s="96">
        <v>60</v>
      </c>
      <c r="J321" s="97">
        <f t="shared" si="34"/>
        <v>620</v>
      </c>
      <c r="K321" s="108">
        <v>40</v>
      </c>
      <c r="L321" s="109">
        <f t="shared" si="28"/>
        <v>24800</v>
      </c>
      <c r="M321" s="112">
        <v>150</v>
      </c>
      <c r="N321" s="109">
        <f t="shared" si="29"/>
        <v>6000</v>
      </c>
      <c r="O321" s="112">
        <v>150</v>
      </c>
      <c r="P321" s="109">
        <f t="shared" si="30"/>
        <v>6000</v>
      </c>
      <c r="Q321" s="112">
        <v>170</v>
      </c>
      <c r="R321" s="109">
        <f t="shared" si="31"/>
        <v>6800</v>
      </c>
      <c r="S321" s="112">
        <v>150</v>
      </c>
      <c r="T321" s="109">
        <f t="shared" si="32"/>
        <v>6000</v>
      </c>
      <c r="U321" s="13">
        <f t="shared" si="33"/>
        <v>620</v>
      </c>
      <c r="V321" s="13">
        <f t="shared" si="33"/>
        <v>24800</v>
      </c>
    </row>
    <row r="322" spans="1:22" ht="24" x14ac:dyDescent="0.55000000000000004">
      <c r="A322" s="19">
        <v>317</v>
      </c>
      <c r="B322" s="96" t="s">
        <v>1090</v>
      </c>
      <c r="C322" s="96">
        <v>100</v>
      </c>
      <c r="D322" s="99" t="s">
        <v>1155</v>
      </c>
      <c r="E322" s="97">
        <v>583</v>
      </c>
      <c r="F322" s="102">
        <f t="shared" si="35"/>
        <v>636</v>
      </c>
      <c r="G322" s="97">
        <v>718</v>
      </c>
      <c r="H322" s="97">
        <v>790</v>
      </c>
      <c r="I322" s="96">
        <v>74</v>
      </c>
      <c r="J322" s="97">
        <f t="shared" si="34"/>
        <v>716</v>
      </c>
      <c r="K322" s="108">
        <v>85.62</v>
      </c>
      <c r="L322" s="109">
        <f t="shared" si="28"/>
        <v>61303.920000000006</v>
      </c>
      <c r="M322" s="112">
        <v>150</v>
      </c>
      <c r="N322" s="109">
        <f t="shared" si="29"/>
        <v>12843</v>
      </c>
      <c r="O322" s="112">
        <v>200</v>
      </c>
      <c r="P322" s="109">
        <f t="shared" si="30"/>
        <v>17124</v>
      </c>
      <c r="Q322" s="112">
        <v>200</v>
      </c>
      <c r="R322" s="109">
        <f t="shared" si="31"/>
        <v>17124</v>
      </c>
      <c r="S322" s="112">
        <v>166</v>
      </c>
      <c r="T322" s="109">
        <f t="shared" si="32"/>
        <v>14212.92</v>
      </c>
      <c r="U322" s="13">
        <f t="shared" si="33"/>
        <v>716</v>
      </c>
      <c r="V322" s="13">
        <f t="shared" si="33"/>
        <v>61303.92</v>
      </c>
    </row>
    <row r="323" spans="1:22" ht="24" x14ac:dyDescent="0.55000000000000004">
      <c r="A323" s="19">
        <v>318</v>
      </c>
      <c r="B323" s="96" t="s">
        <v>1091</v>
      </c>
      <c r="C323" s="96">
        <v>200</v>
      </c>
      <c r="D323" s="99" t="s">
        <v>1139</v>
      </c>
      <c r="E323" s="97">
        <v>158</v>
      </c>
      <c r="F323" s="102">
        <f t="shared" si="35"/>
        <v>172.36363636363637</v>
      </c>
      <c r="G323" s="97">
        <v>150</v>
      </c>
      <c r="H323" s="102">
        <v>165</v>
      </c>
      <c r="I323" s="96">
        <v>0</v>
      </c>
      <c r="J323" s="97">
        <f t="shared" si="34"/>
        <v>165</v>
      </c>
      <c r="K323" s="108">
        <v>110</v>
      </c>
      <c r="L323" s="109">
        <f t="shared" si="28"/>
        <v>18150</v>
      </c>
      <c r="M323" s="112">
        <v>45</v>
      </c>
      <c r="N323" s="109">
        <f t="shared" si="29"/>
        <v>4950</v>
      </c>
      <c r="O323" s="112">
        <v>40</v>
      </c>
      <c r="P323" s="109">
        <f t="shared" si="30"/>
        <v>4400</v>
      </c>
      <c r="Q323" s="112">
        <v>40</v>
      </c>
      <c r="R323" s="109">
        <f t="shared" si="31"/>
        <v>4400</v>
      </c>
      <c r="S323" s="112">
        <v>40</v>
      </c>
      <c r="T323" s="109">
        <f t="shared" si="32"/>
        <v>4400</v>
      </c>
      <c r="U323" s="13">
        <f t="shared" si="33"/>
        <v>165</v>
      </c>
      <c r="V323" s="13">
        <f t="shared" si="33"/>
        <v>18150</v>
      </c>
    </row>
    <row r="324" spans="1:22" ht="24" x14ac:dyDescent="0.55000000000000004">
      <c r="A324" s="19">
        <v>319</v>
      </c>
      <c r="B324" s="96" t="s">
        <v>1092</v>
      </c>
      <c r="C324" s="96">
        <v>100</v>
      </c>
      <c r="D324" s="99" t="s">
        <v>1145</v>
      </c>
      <c r="E324" s="97">
        <v>145</v>
      </c>
      <c r="F324" s="102">
        <f t="shared" si="35"/>
        <v>158.18181818181819</v>
      </c>
      <c r="G324" s="97">
        <v>146</v>
      </c>
      <c r="H324" s="97">
        <v>160</v>
      </c>
      <c r="I324" s="96">
        <v>6</v>
      </c>
      <c r="J324" s="97">
        <f t="shared" si="34"/>
        <v>154</v>
      </c>
      <c r="K324" s="108">
        <v>80</v>
      </c>
      <c r="L324" s="109">
        <f t="shared" si="28"/>
        <v>12320</v>
      </c>
      <c r="M324" s="112">
        <v>40</v>
      </c>
      <c r="N324" s="109">
        <f t="shared" si="29"/>
        <v>3200</v>
      </c>
      <c r="O324" s="112">
        <v>40</v>
      </c>
      <c r="P324" s="109">
        <f t="shared" si="30"/>
        <v>3200</v>
      </c>
      <c r="Q324" s="112">
        <v>40</v>
      </c>
      <c r="R324" s="109">
        <f t="shared" si="31"/>
        <v>3200</v>
      </c>
      <c r="S324" s="112">
        <v>34</v>
      </c>
      <c r="T324" s="109">
        <f t="shared" si="32"/>
        <v>2720</v>
      </c>
      <c r="U324" s="13">
        <f t="shared" si="33"/>
        <v>154</v>
      </c>
      <c r="V324" s="13">
        <f t="shared" si="33"/>
        <v>12320</v>
      </c>
    </row>
    <row r="325" spans="1:22" ht="24" x14ac:dyDescent="0.55000000000000004">
      <c r="A325" s="19">
        <v>320</v>
      </c>
      <c r="B325" s="96" t="s">
        <v>1093</v>
      </c>
      <c r="C325" s="96">
        <v>1</v>
      </c>
      <c r="D325" s="99" t="s">
        <v>1150</v>
      </c>
      <c r="E325" s="97">
        <v>1431</v>
      </c>
      <c r="F325" s="102">
        <f t="shared" si="35"/>
        <v>1561.090909090909</v>
      </c>
      <c r="G325" s="97">
        <v>2600</v>
      </c>
      <c r="H325" s="97">
        <f t="shared" ref="H325" si="36">G325*1.1</f>
        <v>2860.0000000000005</v>
      </c>
      <c r="I325" s="96">
        <v>0</v>
      </c>
      <c r="J325" s="97">
        <f t="shared" si="34"/>
        <v>2860.0000000000005</v>
      </c>
      <c r="K325" s="108">
        <v>11</v>
      </c>
      <c r="L325" s="109">
        <f t="shared" si="28"/>
        <v>31460.000000000004</v>
      </c>
      <c r="M325" s="112">
        <v>700</v>
      </c>
      <c r="N325" s="109">
        <f t="shared" si="29"/>
        <v>7700</v>
      </c>
      <c r="O325" s="112">
        <v>700</v>
      </c>
      <c r="P325" s="109">
        <f t="shared" si="30"/>
        <v>7700</v>
      </c>
      <c r="Q325" s="112">
        <v>740</v>
      </c>
      <c r="R325" s="109">
        <f t="shared" si="31"/>
        <v>8140</v>
      </c>
      <c r="S325" s="112">
        <v>720</v>
      </c>
      <c r="T325" s="109">
        <f t="shared" si="32"/>
        <v>7920</v>
      </c>
      <c r="U325" s="13">
        <f t="shared" si="33"/>
        <v>2860</v>
      </c>
      <c r="V325" s="13">
        <f t="shared" si="33"/>
        <v>31460</v>
      </c>
    </row>
    <row r="326" spans="1:22" ht="24" x14ac:dyDescent="0.55000000000000004">
      <c r="A326" s="19">
        <v>321</v>
      </c>
      <c r="B326" s="96" t="s">
        <v>1094</v>
      </c>
      <c r="C326" s="96">
        <v>50</v>
      </c>
      <c r="D326" s="99" t="s">
        <v>1145</v>
      </c>
      <c r="E326" s="97">
        <v>81</v>
      </c>
      <c r="F326" s="102">
        <f t="shared" si="35"/>
        <v>88.36363636363636</v>
      </c>
      <c r="G326" s="97">
        <v>105</v>
      </c>
      <c r="H326" s="97">
        <v>120</v>
      </c>
      <c r="I326" s="96">
        <v>0</v>
      </c>
      <c r="J326" s="97">
        <f t="shared" si="34"/>
        <v>120</v>
      </c>
      <c r="K326" s="108">
        <v>99</v>
      </c>
      <c r="L326" s="109">
        <f t="shared" si="28"/>
        <v>11880</v>
      </c>
      <c r="M326" s="112">
        <v>30</v>
      </c>
      <c r="N326" s="109">
        <f t="shared" si="29"/>
        <v>2970</v>
      </c>
      <c r="O326" s="112">
        <v>30</v>
      </c>
      <c r="P326" s="109">
        <f t="shared" si="30"/>
        <v>2970</v>
      </c>
      <c r="Q326" s="112">
        <v>30</v>
      </c>
      <c r="R326" s="109">
        <f t="shared" si="31"/>
        <v>2970</v>
      </c>
      <c r="S326" s="112">
        <v>30</v>
      </c>
      <c r="T326" s="109">
        <f t="shared" si="32"/>
        <v>2970</v>
      </c>
      <c r="U326" s="13">
        <f t="shared" si="33"/>
        <v>120</v>
      </c>
      <c r="V326" s="13">
        <f t="shared" si="33"/>
        <v>11880</v>
      </c>
    </row>
    <row r="327" spans="1:22" ht="24" x14ac:dyDescent="0.55000000000000004">
      <c r="A327" s="19">
        <v>322</v>
      </c>
      <c r="B327" s="96" t="s">
        <v>1095</v>
      </c>
      <c r="C327" s="96">
        <v>1</v>
      </c>
      <c r="D327" s="99" t="s">
        <v>1142</v>
      </c>
      <c r="E327" s="97">
        <v>147</v>
      </c>
      <c r="F327" s="102">
        <f t="shared" si="35"/>
        <v>160.36363636363637</v>
      </c>
      <c r="G327" s="97">
        <v>317</v>
      </c>
      <c r="H327" s="97">
        <v>358</v>
      </c>
      <c r="I327" s="96">
        <v>18</v>
      </c>
      <c r="J327" s="97">
        <f t="shared" si="34"/>
        <v>340</v>
      </c>
      <c r="K327" s="108">
        <v>25</v>
      </c>
      <c r="L327" s="109">
        <f t="shared" ref="L327:L367" si="37">J327*K327</f>
        <v>8500</v>
      </c>
      <c r="M327" s="112">
        <v>80</v>
      </c>
      <c r="N327" s="109">
        <f t="shared" ref="N327:N367" si="38">M327*K327</f>
        <v>2000</v>
      </c>
      <c r="O327" s="112">
        <v>80</v>
      </c>
      <c r="P327" s="109">
        <f t="shared" ref="P327:P367" si="39">O327*K327</f>
        <v>2000</v>
      </c>
      <c r="Q327" s="112">
        <v>100</v>
      </c>
      <c r="R327" s="109">
        <f t="shared" ref="R327:R367" si="40">Q327*K327</f>
        <v>2500</v>
      </c>
      <c r="S327" s="112">
        <v>80</v>
      </c>
      <c r="T327" s="109">
        <f t="shared" ref="T327:T367" si="41">S327*K327</f>
        <v>2000</v>
      </c>
      <c r="U327" s="13">
        <f t="shared" ref="U327:V367" si="42">M327+O327+Q327+S327</f>
        <v>340</v>
      </c>
      <c r="V327" s="13">
        <f t="shared" si="42"/>
        <v>8500</v>
      </c>
    </row>
    <row r="328" spans="1:22" ht="24" x14ac:dyDescent="0.55000000000000004">
      <c r="A328" s="19">
        <v>323</v>
      </c>
      <c r="B328" s="96" t="s">
        <v>1096</v>
      </c>
      <c r="C328" s="96">
        <v>100</v>
      </c>
      <c r="D328" s="99" t="s">
        <v>1145</v>
      </c>
      <c r="E328" s="97">
        <v>22</v>
      </c>
      <c r="F328" s="102">
        <f t="shared" si="35"/>
        <v>24</v>
      </c>
      <c r="G328" s="97">
        <v>56</v>
      </c>
      <c r="H328" s="97">
        <v>62</v>
      </c>
      <c r="I328" s="96">
        <v>0</v>
      </c>
      <c r="J328" s="97">
        <f t="shared" ref="J328:J333" si="43">H328-I328</f>
        <v>62</v>
      </c>
      <c r="K328" s="108">
        <v>85</v>
      </c>
      <c r="L328" s="109">
        <f t="shared" si="37"/>
        <v>5270</v>
      </c>
      <c r="M328" s="112">
        <v>15</v>
      </c>
      <c r="N328" s="109">
        <f t="shared" si="38"/>
        <v>1275</v>
      </c>
      <c r="O328" s="112">
        <v>17</v>
      </c>
      <c r="P328" s="109">
        <f t="shared" si="39"/>
        <v>1445</v>
      </c>
      <c r="Q328" s="112">
        <v>15</v>
      </c>
      <c r="R328" s="109">
        <f t="shared" si="40"/>
        <v>1275</v>
      </c>
      <c r="S328" s="112">
        <v>15</v>
      </c>
      <c r="T328" s="109">
        <f t="shared" si="41"/>
        <v>1275</v>
      </c>
      <c r="U328" s="13">
        <f t="shared" si="42"/>
        <v>62</v>
      </c>
      <c r="V328" s="13">
        <f t="shared" si="42"/>
        <v>5270</v>
      </c>
    </row>
    <row r="329" spans="1:22" ht="24" x14ac:dyDescent="0.55000000000000004">
      <c r="A329" s="19">
        <v>324</v>
      </c>
      <c r="B329" s="96" t="s">
        <v>1097</v>
      </c>
      <c r="C329" s="96">
        <v>1</v>
      </c>
      <c r="D329" s="99" t="s">
        <v>1159</v>
      </c>
      <c r="E329" s="97">
        <v>37</v>
      </c>
      <c r="F329" s="102">
        <f t="shared" si="35"/>
        <v>40.363636363636367</v>
      </c>
      <c r="G329" s="97">
        <v>62</v>
      </c>
      <c r="H329" s="97">
        <v>70</v>
      </c>
      <c r="I329" s="96">
        <v>13</v>
      </c>
      <c r="J329" s="97">
        <f t="shared" si="43"/>
        <v>57</v>
      </c>
      <c r="K329" s="108">
        <v>240</v>
      </c>
      <c r="L329" s="109">
        <f t="shared" si="37"/>
        <v>13680</v>
      </c>
      <c r="M329" s="112">
        <v>0</v>
      </c>
      <c r="N329" s="109">
        <f t="shared" si="38"/>
        <v>0</v>
      </c>
      <c r="O329" s="112">
        <v>20</v>
      </c>
      <c r="P329" s="109">
        <f t="shared" si="39"/>
        <v>4800</v>
      </c>
      <c r="Q329" s="112">
        <v>20</v>
      </c>
      <c r="R329" s="109">
        <f t="shared" si="40"/>
        <v>4800</v>
      </c>
      <c r="S329" s="112">
        <v>17</v>
      </c>
      <c r="T329" s="109">
        <f t="shared" si="41"/>
        <v>4080</v>
      </c>
      <c r="U329" s="13">
        <f t="shared" si="42"/>
        <v>57</v>
      </c>
      <c r="V329" s="13">
        <f t="shared" si="42"/>
        <v>13680</v>
      </c>
    </row>
    <row r="330" spans="1:22" ht="24" x14ac:dyDescent="0.55000000000000004">
      <c r="A330" s="19">
        <v>325</v>
      </c>
      <c r="B330" s="96" t="s">
        <v>1098</v>
      </c>
      <c r="C330" s="96">
        <v>1</v>
      </c>
      <c r="D330" s="99" t="s">
        <v>1141</v>
      </c>
      <c r="E330" s="97">
        <v>423</v>
      </c>
      <c r="F330" s="102">
        <f t="shared" si="35"/>
        <v>461.45454545454544</v>
      </c>
      <c r="G330" s="97">
        <v>488</v>
      </c>
      <c r="H330" s="97">
        <v>540</v>
      </c>
      <c r="I330" s="96">
        <v>76</v>
      </c>
      <c r="J330" s="97">
        <f t="shared" si="43"/>
        <v>464</v>
      </c>
      <c r="K330" s="108">
        <v>35</v>
      </c>
      <c r="L330" s="109">
        <f t="shared" si="37"/>
        <v>16240</v>
      </c>
      <c r="M330" s="112">
        <v>74</v>
      </c>
      <c r="N330" s="109">
        <f t="shared" si="38"/>
        <v>2590</v>
      </c>
      <c r="O330" s="112">
        <v>120</v>
      </c>
      <c r="P330" s="109">
        <f t="shared" si="39"/>
        <v>4200</v>
      </c>
      <c r="Q330" s="112">
        <v>150</v>
      </c>
      <c r="R330" s="109">
        <f t="shared" si="40"/>
        <v>5250</v>
      </c>
      <c r="S330" s="112">
        <v>120</v>
      </c>
      <c r="T330" s="109">
        <f t="shared" si="41"/>
        <v>4200</v>
      </c>
      <c r="U330" s="13">
        <f t="shared" si="42"/>
        <v>464</v>
      </c>
      <c r="V330" s="13">
        <f t="shared" si="42"/>
        <v>16240</v>
      </c>
    </row>
    <row r="331" spans="1:22" ht="24" x14ac:dyDescent="0.55000000000000004">
      <c r="A331" s="19">
        <v>326</v>
      </c>
      <c r="B331" s="96" t="s">
        <v>1099</v>
      </c>
      <c r="C331" s="96">
        <v>400</v>
      </c>
      <c r="D331" s="99" t="s">
        <v>1143</v>
      </c>
      <c r="E331" s="97">
        <v>468</v>
      </c>
      <c r="F331" s="102">
        <f t="shared" si="35"/>
        <v>510.54545454545456</v>
      </c>
      <c r="G331" s="97">
        <v>382</v>
      </c>
      <c r="H331" s="97">
        <v>420</v>
      </c>
      <c r="I331" s="96">
        <v>19</v>
      </c>
      <c r="J331" s="97">
        <f t="shared" si="43"/>
        <v>401</v>
      </c>
      <c r="K331" s="108">
        <v>129</v>
      </c>
      <c r="L331" s="109">
        <f t="shared" si="37"/>
        <v>51729</v>
      </c>
      <c r="M331" s="112">
        <v>100</v>
      </c>
      <c r="N331" s="109">
        <f t="shared" si="38"/>
        <v>12900</v>
      </c>
      <c r="O331" s="112">
        <v>100</v>
      </c>
      <c r="P331" s="109">
        <f t="shared" si="39"/>
        <v>12900</v>
      </c>
      <c r="Q331" s="112">
        <v>100</v>
      </c>
      <c r="R331" s="109">
        <f t="shared" si="40"/>
        <v>12900</v>
      </c>
      <c r="S331" s="112">
        <v>101</v>
      </c>
      <c r="T331" s="109">
        <f t="shared" si="41"/>
        <v>13029</v>
      </c>
      <c r="U331" s="13">
        <f t="shared" si="42"/>
        <v>401</v>
      </c>
      <c r="V331" s="13">
        <f t="shared" si="42"/>
        <v>51729</v>
      </c>
    </row>
    <row r="332" spans="1:22" ht="24" x14ac:dyDescent="0.55000000000000004">
      <c r="A332" s="19">
        <v>327</v>
      </c>
      <c r="B332" s="96" t="s">
        <v>1100</v>
      </c>
      <c r="C332" s="96">
        <v>1</v>
      </c>
      <c r="D332" s="99" t="s">
        <v>253</v>
      </c>
      <c r="E332" s="97">
        <v>168</v>
      </c>
      <c r="F332" s="102">
        <f t="shared" si="35"/>
        <v>183.27272727272728</v>
      </c>
      <c r="G332" s="97">
        <v>196</v>
      </c>
      <c r="H332" s="97">
        <v>220</v>
      </c>
      <c r="I332" s="96">
        <v>0</v>
      </c>
      <c r="J332" s="97">
        <f t="shared" si="43"/>
        <v>220</v>
      </c>
      <c r="K332" s="110">
        <v>65</v>
      </c>
      <c r="L332" s="109">
        <f t="shared" si="37"/>
        <v>14300</v>
      </c>
      <c r="M332" s="112">
        <v>50</v>
      </c>
      <c r="N332" s="109">
        <f t="shared" si="38"/>
        <v>3250</v>
      </c>
      <c r="O332" s="112">
        <v>60</v>
      </c>
      <c r="P332" s="109">
        <f t="shared" si="39"/>
        <v>3900</v>
      </c>
      <c r="Q332" s="112">
        <v>50</v>
      </c>
      <c r="R332" s="109">
        <f t="shared" si="40"/>
        <v>3250</v>
      </c>
      <c r="S332" s="112">
        <v>60</v>
      </c>
      <c r="T332" s="109">
        <f t="shared" si="41"/>
        <v>3900</v>
      </c>
      <c r="U332" s="13">
        <f t="shared" si="42"/>
        <v>220</v>
      </c>
      <c r="V332" s="13">
        <f t="shared" si="42"/>
        <v>14300</v>
      </c>
    </row>
    <row r="333" spans="1:22" ht="24" x14ac:dyDescent="0.55000000000000004">
      <c r="A333" s="19">
        <v>328</v>
      </c>
      <c r="B333" s="96" t="s">
        <v>1101</v>
      </c>
      <c r="C333" s="96">
        <v>100</v>
      </c>
      <c r="D333" s="99" t="s">
        <v>1145</v>
      </c>
      <c r="E333" s="97">
        <v>256</v>
      </c>
      <c r="F333" s="102">
        <f t="shared" si="35"/>
        <v>279.27272727272725</v>
      </c>
      <c r="G333" s="97">
        <v>265</v>
      </c>
      <c r="H333" s="97">
        <v>290</v>
      </c>
      <c r="I333" s="96">
        <v>26</v>
      </c>
      <c r="J333" s="97">
        <f t="shared" si="43"/>
        <v>264</v>
      </c>
      <c r="K333" s="110">
        <v>125</v>
      </c>
      <c r="L333" s="109">
        <f t="shared" si="37"/>
        <v>33000</v>
      </c>
      <c r="M333" s="112">
        <v>40</v>
      </c>
      <c r="N333" s="109">
        <f t="shared" si="38"/>
        <v>5000</v>
      </c>
      <c r="O333" s="112">
        <v>90</v>
      </c>
      <c r="P333" s="109">
        <f t="shared" si="39"/>
        <v>11250</v>
      </c>
      <c r="Q333" s="112">
        <v>84</v>
      </c>
      <c r="R333" s="109">
        <f t="shared" si="40"/>
        <v>10500</v>
      </c>
      <c r="S333" s="112">
        <v>50</v>
      </c>
      <c r="T333" s="109">
        <f t="shared" si="41"/>
        <v>6250</v>
      </c>
      <c r="U333" s="13">
        <f t="shared" si="42"/>
        <v>264</v>
      </c>
      <c r="V333" s="13">
        <f t="shared" si="42"/>
        <v>33000</v>
      </c>
    </row>
    <row r="334" spans="1:22" ht="24" x14ac:dyDescent="0.55000000000000004">
      <c r="A334" s="19">
        <v>329</v>
      </c>
      <c r="B334" s="96" t="s">
        <v>1102</v>
      </c>
      <c r="C334" s="96">
        <v>1</v>
      </c>
      <c r="D334" s="99" t="s">
        <v>385</v>
      </c>
      <c r="E334" s="216" t="s">
        <v>1163</v>
      </c>
      <c r="F334" s="217"/>
      <c r="G334" s="103" t="s">
        <v>1164</v>
      </c>
      <c r="H334" s="96">
        <v>48</v>
      </c>
      <c r="I334" s="96">
        <v>0</v>
      </c>
      <c r="J334" s="96">
        <v>48</v>
      </c>
      <c r="K334" s="108">
        <v>25</v>
      </c>
      <c r="L334" s="109">
        <f t="shared" si="37"/>
        <v>1200</v>
      </c>
      <c r="M334" s="113">
        <v>24</v>
      </c>
      <c r="N334" s="109">
        <f t="shared" si="38"/>
        <v>600</v>
      </c>
      <c r="O334" s="113">
        <v>0</v>
      </c>
      <c r="P334" s="109">
        <f t="shared" si="39"/>
        <v>0</v>
      </c>
      <c r="Q334" s="113">
        <v>24</v>
      </c>
      <c r="R334" s="109">
        <f t="shared" si="40"/>
        <v>600</v>
      </c>
      <c r="S334" s="113">
        <v>0</v>
      </c>
      <c r="T334" s="109">
        <f t="shared" si="41"/>
        <v>0</v>
      </c>
      <c r="U334" s="13">
        <f t="shared" si="42"/>
        <v>48</v>
      </c>
      <c r="V334" s="13">
        <f t="shared" si="42"/>
        <v>1200</v>
      </c>
    </row>
    <row r="335" spans="1:22" ht="24" x14ac:dyDescent="0.55000000000000004">
      <c r="A335" s="19">
        <v>330</v>
      </c>
      <c r="B335" s="96" t="s">
        <v>1103</v>
      </c>
      <c r="C335" s="96">
        <v>10</v>
      </c>
      <c r="D335" s="99" t="s">
        <v>1160</v>
      </c>
      <c r="E335" s="214" t="s">
        <v>1163</v>
      </c>
      <c r="F335" s="214"/>
      <c r="G335" s="103" t="s">
        <v>1164</v>
      </c>
      <c r="H335" s="96">
        <v>60</v>
      </c>
      <c r="I335" s="96">
        <v>0</v>
      </c>
      <c r="J335" s="96">
        <v>60</v>
      </c>
      <c r="K335" s="108">
        <v>35</v>
      </c>
      <c r="L335" s="109">
        <f t="shared" si="37"/>
        <v>2100</v>
      </c>
      <c r="M335" s="113">
        <v>15</v>
      </c>
      <c r="N335" s="109">
        <f t="shared" si="38"/>
        <v>525</v>
      </c>
      <c r="O335" s="113">
        <v>15</v>
      </c>
      <c r="P335" s="109">
        <f t="shared" si="39"/>
        <v>525</v>
      </c>
      <c r="Q335" s="113">
        <v>15</v>
      </c>
      <c r="R335" s="109">
        <f t="shared" si="40"/>
        <v>525</v>
      </c>
      <c r="S335" s="113">
        <v>15</v>
      </c>
      <c r="T335" s="109">
        <f t="shared" si="41"/>
        <v>525</v>
      </c>
      <c r="U335" s="13">
        <f t="shared" si="42"/>
        <v>60</v>
      </c>
      <c r="V335" s="13">
        <f t="shared" si="42"/>
        <v>2100</v>
      </c>
    </row>
    <row r="336" spans="1:22" ht="24" x14ac:dyDescent="0.55000000000000004">
      <c r="A336" s="19">
        <v>331</v>
      </c>
      <c r="B336" s="96" t="s">
        <v>1104</v>
      </c>
      <c r="C336" s="96">
        <v>1</v>
      </c>
      <c r="D336" s="99" t="s">
        <v>385</v>
      </c>
      <c r="E336" s="214" t="s">
        <v>1163</v>
      </c>
      <c r="F336" s="214"/>
      <c r="G336" s="103" t="s">
        <v>1164</v>
      </c>
      <c r="H336" s="96">
        <v>40</v>
      </c>
      <c r="I336" s="96">
        <v>0</v>
      </c>
      <c r="J336" s="96">
        <v>40</v>
      </c>
      <c r="K336" s="108">
        <v>300</v>
      </c>
      <c r="L336" s="109">
        <f t="shared" si="37"/>
        <v>12000</v>
      </c>
      <c r="M336" s="113">
        <v>10</v>
      </c>
      <c r="N336" s="109">
        <f t="shared" si="38"/>
        <v>3000</v>
      </c>
      <c r="O336" s="113">
        <v>10</v>
      </c>
      <c r="P336" s="109">
        <f t="shared" si="39"/>
        <v>3000</v>
      </c>
      <c r="Q336" s="113">
        <v>10</v>
      </c>
      <c r="R336" s="109">
        <f t="shared" si="40"/>
        <v>3000</v>
      </c>
      <c r="S336" s="113">
        <v>10</v>
      </c>
      <c r="T336" s="109">
        <f t="shared" si="41"/>
        <v>3000</v>
      </c>
      <c r="U336" s="13">
        <f t="shared" si="42"/>
        <v>40</v>
      </c>
      <c r="V336" s="13">
        <f t="shared" si="42"/>
        <v>12000</v>
      </c>
    </row>
    <row r="337" spans="1:22" ht="24" x14ac:dyDescent="0.55000000000000004">
      <c r="A337" s="19">
        <v>332</v>
      </c>
      <c r="B337" s="96" t="s">
        <v>1105</v>
      </c>
      <c r="C337" s="96">
        <v>1</v>
      </c>
      <c r="D337" s="99" t="s">
        <v>270</v>
      </c>
      <c r="E337" s="104" t="s">
        <v>1163</v>
      </c>
      <c r="F337" s="105">
        <v>80</v>
      </c>
      <c r="G337" s="96">
        <v>80</v>
      </c>
      <c r="H337" s="96">
        <v>100</v>
      </c>
      <c r="I337" s="96">
        <v>0</v>
      </c>
      <c r="J337" s="96">
        <v>100</v>
      </c>
      <c r="K337" s="108">
        <v>100</v>
      </c>
      <c r="L337" s="109">
        <f t="shared" si="37"/>
        <v>10000</v>
      </c>
      <c r="M337" s="113">
        <v>25</v>
      </c>
      <c r="N337" s="109">
        <f t="shared" si="38"/>
        <v>2500</v>
      </c>
      <c r="O337" s="113">
        <v>25</v>
      </c>
      <c r="P337" s="109">
        <f t="shared" si="39"/>
        <v>2500</v>
      </c>
      <c r="Q337" s="113">
        <v>25</v>
      </c>
      <c r="R337" s="109">
        <f t="shared" si="40"/>
        <v>2500</v>
      </c>
      <c r="S337" s="113">
        <v>25</v>
      </c>
      <c r="T337" s="109">
        <f t="shared" si="41"/>
        <v>2500</v>
      </c>
      <c r="U337" s="13">
        <f t="shared" si="42"/>
        <v>100</v>
      </c>
      <c r="V337" s="13">
        <f t="shared" si="42"/>
        <v>10000</v>
      </c>
    </row>
    <row r="338" spans="1:22" ht="24" x14ac:dyDescent="0.55000000000000004">
      <c r="A338" s="19">
        <v>333</v>
      </c>
      <c r="B338" s="96" t="s">
        <v>1106</v>
      </c>
      <c r="C338" s="96">
        <v>50</v>
      </c>
      <c r="D338" s="99" t="s">
        <v>1145</v>
      </c>
      <c r="E338" s="214" t="s">
        <v>1163</v>
      </c>
      <c r="F338" s="214"/>
      <c r="G338" s="96" t="s">
        <v>1164</v>
      </c>
      <c r="H338" s="96"/>
      <c r="I338" s="96"/>
      <c r="J338" s="96">
        <v>20</v>
      </c>
      <c r="K338" s="108">
        <v>75</v>
      </c>
      <c r="L338" s="109">
        <f t="shared" si="37"/>
        <v>1500</v>
      </c>
      <c r="M338" s="113">
        <v>5</v>
      </c>
      <c r="N338" s="109">
        <f t="shared" si="38"/>
        <v>375</v>
      </c>
      <c r="O338" s="113">
        <v>5</v>
      </c>
      <c r="P338" s="109">
        <f t="shared" si="39"/>
        <v>375</v>
      </c>
      <c r="Q338" s="113">
        <v>5</v>
      </c>
      <c r="R338" s="109">
        <f t="shared" si="40"/>
        <v>375</v>
      </c>
      <c r="S338" s="113">
        <v>5</v>
      </c>
      <c r="T338" s="109">
        <f t="shared" si="41"/>
        <v>375</v>
      </c>
      <c r="U338" s="13">
        <f t="shared" si="42"/>
        <v>20</v>
      </c>
      <c r="V338" s="13">
        <f t="shared" si="42"/>
        <v>1500</v>
      </c>
    </row>
    <row r="339" spans="1:22" ht="24" x14ac:dyDescent="0.55000000000000004">
      <c r="A339" s="19">
        <v>334</v>
      </c>
      <c r="B339" s="96" t="s">
        <v>1107</v>
      </c>
      <c r="C339" s="96">
        <v>1</v>
      </c>
      <c r="D339" s="99" t="s">
        <v>270</v>
      </c>
      <c r="E339" s="96">
        <v>120</v>
      </c>
      <c r="F339" s="97">
        <v>120</v>
      </c>
      <c r="G339" s="97">
        <v>150</v>
      </c>
      <c r="H339" s="97">
        <v>160</v>
      </c>
      <c r="I339" s="96">
        <v>0</v>
      </c>
      <c r="J339" s="97">
        <f>H339-I339</f>
        <v>160</v>
      </c>
      <c r="K339" s="110">
        <v>120</v>
      </c>
      <c r="L339" s="109">
        <f t="shared" si="37"/>
        <v>19200</v>
      </c>
      <c r="M339" s="112">
        <v>40</v>
      </c>
      <c r="N339" s="109">
        <f t="shared" si="38"/>
        <v>4800</v>
      </c>
      <c r="O339" s="112">
        <v>40</v>
      </c>
      <c r="P339" s="109">
        <f t="shared" si="39"/>
        <v>4800</v>
      </c>
      <c r="Q339" s="112">
        <v>40</v>
      </c>
      <c r="R339" s="109">
        <f t="shared" si="40"/>
        <v>4800</v>
      </c>
      <c r="S339" s="112">
        <v>40</v>
      </c>
      <c r="T339" s="109">
        <f t="shared" si="41"/>
        <v>4800</v>
      </c>
      <c r="U339" s="13">
        <f t="shared" si="42"/>
        <v>160</v>
      </c>
      <c r="V339" s="13">
        <f t="shared" si="42"/>
        <v>19200</v>
      </c>
    </row>
    <row r="340" spans="1:22" ht="24" x14ac:dyDescent="0.55000000000000004">
      <c r="A340" s="19">
        <v>335</v>
      </c>
      <c r="B340" s="96" t="s">
        <v>1108</v>
      </c>
      <c r="C340" s="96">
        <v>1</v>
      </c>
      <c r="D340" s="99" t="s">
        <v>1161</v>
      </c>
      <c r="E340" s="96">
        <v>200</v>
      </c>
      <c r="F340" s="97">
        <v>200</v>
      </c>
      <c r="G340" s="97">
        <v>300</v>
      </c>
      <c r="H340" s="97">
        <v>400</v>
      </c>
      <c r="I340" s="96">
        <v>0</v>
      </c>
      <c r="J340" s="97">
        <f>H340-I340</f>
        <v>400</v>
      </c>
      <c r="K340" s="110">
        <v>60</v>
      </c>
      <c r="L340" s="109">
        <f t="shared" si="37"/>
        <v>24000</v>
      </c>
      <c r="M340" s="112">
        <v>100</v>
      </c>
      <c r="N340" s="109">
        <f t="shared" si="38"/>
        <v>6000</v>
      </c>
      <c r="O340" s="112">
        <v>100</v>
      </c>
      <c r="P340" s="109">
        <f t="shared" si="39"/>
        <v>6000</v>
      </c>
      <c r="Q340" s="112">
        <v>100</v>
      </c>
      <c r="R340" s="109">
        <f t="shared" si="40"/>
        <v>6000</v>
      </c>
      <c r="S340" s="112">
        <v>100</v>
      </c>
      <c r="T340" s="109">
        <f t="shared" si="41"/>
        <v>6000</v>
      </c>
      <c r="U340" s="13">
        <f t="shared" si="42"/>
        <v>400</v>
      </c>
      <c r="V340" s="13">
        <f t="shared" si="42"/>
        <v>24000</v>
      </c>
    </row>
    <row r="341" spans="1:22" ht="24" x14ac:dyDescent="0.55000000000000004">
      <c r="A341" s="19">
        <v>336</v>
      </c>
      <c r="B341" s="97" t="s">
        <v>1109</v>
      </c>
      <c r="C341" s="97">
        <v>1</v>
      </c>
      <c r="D341" s="100" t="s">
        <v>1161</v>
      </c>
      <c r="E341" s="97">
        <v>233</v>
      </c>
      <c r="F341" s="97">
        <v>336</v>
      </c>
      <c r="G341" s="97">
        <v>540</v>
      </c>
      <c r="H341" s="97">
        <v>600</v>
      </c>
      <c r="I341" s="97">
        <v>0</v>
      </c>
      <c r="J341" s="97">
        <f t="shared" ref="J341" si="44">H341-I341</f>
        <v>600</v>
      </c>
      <c r="K341" s="110">
        <v>35</v>
      </c>
      <c r="L341" s="109">
        <f t="shared" si="37"/>
        <v>21000</v>
      </c>
      <c r="M341" s="112">
        <v>150</v>
      </c>
      <c r="N341" s="109">
        <f t="shared" si="38"/>
        <v>5250</v>
      </c>
      <c r="O341" s="112">
        <v>150</v>
      </c>
      <c r="P341" s="109">
        <f t="shared" si="39"/>
        <v>5250</v>
      </c>
      <c r="Q341" s="112">
        <v>150</v>
      </c>
      <c r="R341" s="109">
        <f t="shared" si="40"/>
        <v>5250</v>
      </c>
      <c r="S341" s="112">
        <v>150</v>
      </c>
      <c r="T341" s="109">
        <f t="shared" si="41"/>
        <v>5250</v>
      </c>
      <c r="U341" s="13">
        <f t="shared" si="42"/>
        <v>600</v>
      </c>
      <c r="V341" s="13">
        <f t="shared" si="42"/>
        <v>21000</v>
      </c>
    </row>
    <row r="342" spans="1:22" ht="24" x14ac:dyDescent="0.55000000000000004">
      <c r="A342" s="19">
        <v>337</v>
      </c>
      <c r="B342" s="97" t="s">
        <v>1110</v>
      </c>
      <c r="C342" s="97">
        <v>1</v>
      </c>
      <c r="D342" s="100" t="s">
        <v>1162</v>
      </c>
      <c r="E342" s="97">
        <v>13</v>
      </c>
      <c r="F342" s="97">
        <v>5</v>
      </c>
      <c r="G342" s="97">
        <v>10</v>
      </c>
      <c r="H342" s="97">
        <v>4</v>
      </c>
      <c r="I342" s="97">
        <v>1</v>
      </c>
      <c r="J342" s="97">
        <f>H342-I342</f>
        <v>3</v>
      </c>
      <c r="K342" s="110">
        <v>6000</v>
      </c>
      <c r="L342" s="109">
        <f t="shared" si="37"/>
        <v>18000</v>
      </c>
      <c r="M342" s="112">
        <v>0</v>
      </c>
      <c r="N342" s="109">
        <f t="shared" si="38"/>
        <v>0</v>
      </c>
      <c r="O342" s="112">
        <v>1</v>
      </c>
      <c r="P342" s="109">
        <f t="shared" si="39"/>
        <v>6000</v>
      </c>
      <c r="Q342" s="112">
        <v>1</v>
      </c>
      <c r="R342" s="109">
        <f t="shared" si="40"/>
        <v>6000</v>
      </c>
      <c r="S342" s="112">
        <v>1</v>
      </c>
      <c r="T342" s="109">
        <f t="shared" si="41"/>
        <v>6000</v>
      </c>
      <c r="U342" s="13">
        <f t="shared" si="42"/>
        <v>3</v>
      </c>
      <c r="V342" s="13">
        <f t="shared" si="42"/>
        <v>18000</v>
      </c>
    </row>
    <row r="343" spans="1:22" ht="24" x14ac:dyDescent="0.55000000000000004">
      <c r="A343" s="19">
        <v>338</v>
      </c>
      <c r="B343" s="97" t="s">
        <v>1111</v>
      </c>
      <c r="C343" s="97">
        <v>1</v>
      </c>
      <c r="D343" s="100" t="s">
        <v>1162</v>
      </c>
      <c r="E343" s="97">
        <v>2</v>
      </c>
      <c r="F343" s="97">
        <v>21</v>
      </c>
      <c r="G343" s="97">
        <v>72</v>
      </c>
      <c r="H343" s="97">
        <v>80</v>
      </c>
      <c r="I343" s="97">
        <v>10</v>
      </c>
      <c r="J343" s="97">
        <f>H343-I343</f>
        <v>70</v>
      </c>
      <c r="K343" s="110">
        <v>90</v>
      </c>
      <c r="L343" s="109">
        <f t="shared" si="37"/>
        <v>6300</v>
      </c>
      <c r="M343" s="112">
        <v>10</v>
      </c>
      <c r="N343" s="109">
        <f t="shared" si="38"/>
        <v>900</v>
      </c>
      <c r="O343" s="112">
        <v>20</v>
      </c>
      <c r="P343" s="109">
        <f t="shared" si="39"/>
        <v>1800</v>
      </c>
      <c r="Q343" s="112">
        <v>20</v>
      </c>
      <c r="R343" s="109">
        <f t="shared" si="40"/>
        <v>1800</v>
      </c>
      <c r="S343" s="112">
        <v>20</v>
      </c>
      <c r="T343" s="109">
        <f t="shared" si="41"/>
        <v>1800</v>
      </c>
      <c r="U343" s="13">
        <f t="shared" si="42"/>
        <v>70</v>
      </c>
      <c r="V343" s="13">
        <f t="shared" si="42"/>
        <v>6300</v>
      </c>
    </row>
    <row r="344" spans="1:22" ht="24" x14ac:dyDescent="0.55000000000000004">
      <c r="A344" s="19">
        <v>339</v>
      </c>
      <c r="B344" s="97" t="s">
        <v>1112</v>
      </c>
      <c r="C344" s="97">
        <v>1</v>
      </c>
      <c r="D344" s="100" t="s">
        <v>1162</v>
      </c>
      <c r="E344" s="97">
        <v>0</v>
      </c>
      <c r="F344" s="97">
        <v>25</v>
      </c>
      <c r="G344" s="97">
        <v>75</v>
      </c>
      <c r="H344" s="97">
        <v>85</v>
      </c>
      <c r="I344" s="97">
        <v>25</v>
      </c>
      <c r="J344" s="97">
        <f>H344-I344</f>
        <v>60</v>
      </c>
      <c r="K344" s="110">
        <v>140</v>
      </c>
      <c r="L344" s="109">
        <f t="shared" si="37"/>
        <v>8400</v>
      </c>
      <c r="M344" s="112">
        <v>0</v>
      </c>
      <c r="N344" s="109">
        <f t="shared" si="38"/>
        <v>0</v>
      </c>
      <c r="O344" s="112">
        <v>20</v>
      </c>
      <c r="P344" s="109">
        <f t="shared" si="39"/>
        <v>2800</v>
      </c>
      <c r="Q344" s="112">
        <v>20</v>
      </c>
      <c r="R344" s="109">
        <f t="shared" si="40"/>
        <v>2800</v>
      </c>
      <c r="S344" s="112">
        <v>20</v>
      </c>
      <c r="T344" s="109">
        <f t="shared" si="41"/>
        <v>2800</v>
      </c>
      <c r="U344" s="13">
        <f t="shared" si="42"/>
        <v>60</v>
      </c>
      <c r="V344" s="13">
        <f t="shared" si="42"/>
        <v>8400</v>
      </c>
    </row>
    <row r="345" spans="1:22" ht="24" x14ac:dyDescent="0.55000000000000004">
      <c r="A345" s="19">
        <v>340</v>
      </c>
      <c r="B345" s="97" t="s">
        <v>1113</v>
      </c>
      <c r="C345" s="97">
        <v>1</v>
      </c>
      <c r="D345" s="100" t="s">
        <v>1161</v>
      </c>
      <c r="E345" s="97">
        <v>4</v>
      </c>
      <c r="F345" s="97">
        <v>5</v>
      </c>
      <c r="G345" s="97">
        <v>4</v>
      </c>
      <c r="H345" s="97">
        <v>4</v>
      </c>
      <c r="I345" s="97">
        <v>0</v>
      </c>
      <c r="J345" s="97">
        <f t="shared" ref="J345:J346" si="45">H345-I345</f>
        <v>4</v>
      </c>
      <c r="K345" s="110">
        <v>41</v>
      </c>
      <c r="L345" s="109">
        <f t="shared" si="37"/>
        <v>164</v>
      </c>
      <c r="M345" s="112">
        <v>1</v>
      </c>
      <c r="N345" s="109">
        <f t="shared" si="38"/>
        <v>41</v>
      </c>
      <c r="O345" s="112">
        <v>1</v>
      </c>
      <c r="P345" s="109">
        <f t="shared" si="39"/>
        <v>41</v>
      </c>
      <c r="Q345" s="112">
        <v>1</v>
      </c>
      <c r="R345" s="109">
        <f t="shared" si="40"/>
        <v>41</v>
      </c>
      <c r="S345" s="112">
        <v>1</v>
      </c>
      <c r="T345" s="109">
        <f t="shared" si="41"/>
        <v>41</v>
      </c>
      <c r="U345" s="13">
        <f t="shared" si="42"/>
        <v>4</v>
      </c>
      <c r="V345" s="13">
        <f t="shared" si="42"/>
        <v>164</v>
      </c>
    </row>
    <row r="346" spans="1:22" ht="24" x14ac:dyDescent="0.55000000000000004">
      <c r="A346" s="19">
        <v>341</v>
      </c>
      <c r="B346" s="97" t="s">
        <v>1114</v>
      </c>
      <c r="C346" s="97">
        <v>1</v>
      </c>
      <c r="D346" s="100" t="s">
        <v>1156</v>
      </c>
      <c r="E346" s="97"/>
      <c r="F346" s="97">
        <v>2050</v>
      </c>
      <c r="G346" s="97">
        <v>0</v>
      </c>
      <c r="H346" s="97">
        <v>2000</v>
      </c>
      <c r="I346" s="97"/>
      <c r="J346" s="97">
        <f t="shared" si="45"/>
        <v>2000</v>
      </c>
      <c r="K346" s="110">
        <v>47</v>
      </c>
      <c r="L346" s="109">
        <f t="shared" si="37"/>
        <v>94000</v>
      </c>
      <c r="M346" s="112">
        <v>500</v>
      </c>
      <c r="N346" s="109">
        <f t="shared" si="38"/>
        <v>23500</v>
      </c>
      <c r="O346" s="112">
        <v>500</v>
      </c>
      <c r="P346" s="109">
        <f t="shared" si="39"/>
        <v>23500</v>
      </c>
      <c r="Q346" s="112">
        <v>500</v>
      </c>
      <c r="R346" s="109">
        <f t="shared" si="40"/>
        <v>23500</v>
      </c>
      <c r="S346" s="112">
        <v>500</v>
      </c>
      <c r="T346" s="109">
        <f t="shared" si="41"/>
        <v>23500</v>
      </c>
      <c r="U346" s="13">
        <f t="shared" si="42"/>
        <v>2000</v>
      </c>
      <c r="V346" s="13">
        <f t="shared" si="42"/>
        <v>94000</v>
      </c>
    </row>
    <row r="347" spans="1:22" ht="24" x14ac:dyDescent="0.55000000000000004">
      <c r="A347" s="19">
        <v>342</v>
      </c>
      <c r="B347" s="97" t="s">
        <v>1115</v>
      </c>
      <c r="C347" s="97">
        <v>30</v>
      </c>
      <c r="D347" s="100" t="s">
        <v>1139</v>
      </c>
      <c r="E347" s="214" t="s">
        <v>1163</v>
      </c>
      <c r="F347" s="214"/>
      <c r="G347" s="97">
        <v>11</v>
      </c>
      <c r="H347" s="97">
        <v>14</v>
      </c>
      <c r="I347" s="97">
        <v>0</v>
      </c>
      <c r="J347" s="97">
        <f>H347-I347</f>
        <v>14</v>
      </c>
      <c r="K347" s="110">
        <v>5219.6899999999996</v>
      </c>
      <c r="L347" s="109">
        <f t="shared" si="37"/>
        <v>73075.659999999989</v>
      </c>
      <c r="M347" s="112">
        <v>4</v>
      </c>
      <c r="N347" s="109">
        <f t="shared" si="38"/>
        <v>20878.759999999998</v>
      </c>
      <c r="O347" s="112">
        <v>3</v>
      </c>
      <c r="P347" s="109">
        <f t="shared" si="39"/>
        <v>15659.07</v>
      </c>
      <c r="Q347" s="112">
        <v>4</v>
      </c>
      <c r="R347" s="109">
        <f t="shared" si="40"/>
        <v>20878.759999999998</v>
      </c>
      <c r="S347" s="112">
        <v>3</v>
      </c>
      <c r="T347" s="109">
        <f t="shared" si="41"/>
        <v>15659.07</v>
      </c>
      <c r="U347" s="13">
        <f t="shared" si="42"/>
        <v>14</v>
      </c>
      <c r="V347" s="13">
        <f t="shared" si="42"/>
        <v>73075.66</v>
      </c>
    </row>
    <row r="348" spans="1:22" ht="24" x14ac:dyDescent="0.55000000000000004">
      <c r="A348" s="19">
        <v>343</v>
      </c>
      <c r="B348" s="96" t="s">
        <v>1116</v>
      </c>
      <c r="C348" s="96">
        <v>1</v>
      </c>
      <c r="D348" s="99" t="s">
        <v>1137</v>
      </c>
      <c r="E348" s="214" t="s">
        <v>1163</v>
      </c>
      <c r="F348" s="214"/>
      <c r="G348" s="99">
        <v>0</v>
      </c>
      <c r="H348" s="96">
        <v>10</v>
      </c>
      <c r="I348" s="96">
        <v>0</v>
      </c>
      <c r="J348" s="96">
        <f>H348-I348</f>
        <v>10</v>
      </c>
      <c r="K348" s="108">
        <v>119</v>
      </c>
      <c r="L348" s="109">
        <f t="shared" si="37"/>
        <v>1190</v>
      </c>
      <c r="M348" s="113">
        <v>5</v>
      </c>
      <c r="N348" s="109">
        <f t="shared" si="38"/>
        <v>595</v>
      </c>
      <c r="O348" s="113">
        <v>0</v>
      </c>
      <c r="P348" s="109">
        <f t="shared" si="39"/>
        <v>0</v>
      </c>
      <c r="Q348" s="113">
        <v>5</v>
      </c>
      <c r="R348" s="109">
        <f t="shared" si="40"/>
        <v>595</v>
      </c>
      <c r="S348" s="113">
        <v>0</v>
      </c>
      <c r="T348" s="109">
        <f t="shared" si="41"/>
        <v>0</v>
      </c>
      <c r="U348" s="13">
        <f t="shared" si="42"/>
        <v>10</v>
      </c>
      <c r="V348" s="13">
        <f t="shared" si="42"/>
        <v>1190</v>
      </c>
    </row>
    <row r="349" spans="1:22" ht="24" x14ac:dyDescent="0.55000000000000004">
      <c r="A349" s="19">
        <v>344</v>
      </c>
      <c r="B349" s="96" t="s">
        <v>1117</v>
      </c>
      <c r="C349" s="96">
        <v>1</v>
      </c>
      <c r="D349" s="99" t="s">
        <v>1137</v>
      </c>
      <c r="E349" s="214" t="s">
        <v>1163</v>
      </c>
      <c r="F349" s="214"/>
      <c r="G349" s="99">
        <v>0</v>
      </c>
      <c r="H349" s="96">
        <v>30</v>
      </c>
      <c r="I349" s="96">
        <v>0</v>
      </c>
      <c r="J349" s="96">
        <f>H349-I349</f>
        <v>30</v>
      </c>
      <c r="K349" s="108">
        <v>119</v>
      </c>
      <c r="L349" s="109">
        <f t="shared" si="37"/>
        <v>3570</v>
      </c>
      <c r="M349" s="113">
        <v>15</v>
      </c>
      <c r="N349" s="109">
        <f t="shared" si="38"/>
        <v>1785</v>
      </c>
      <c r="O349" s="113">
        <v>0</v>
      </c>
      <c r="P349" s="109">
        <f t="shared" si="39"/>
        <v>0</v>
      </c>
      <c r="Q349" s="113">
        <v>15</v>
      </c>
      <c r="R349" s="109">
        <f t="shared" si="40"/>
        <v>1785</v>
      </c>
      <c r="S349" s="113">
        <v>0</v>
      </c>
      <c r="T349" s="109">
        <f t="shared" si="41"/>
        <v>0</v>
      </c>
      <c r="U349" s="13">
        <f t="shared" si="42"/>
        <v>30</v>
      </c>
      <c r="V349" s="13">
        <f t="shared" si="42"/>
        <v>3570</v>
      </c>
    </row>
    <row r="350" spans="1:22" ht="24" x14ac:dyDescent="0.55000000000000004">
      <c r="A350" s="19">
        <v>345</v>
      </c>
      <c r="B350" s="96" t="s">
        <v>1118</v>
      </c>
      <c r="C350" s="96">
        <v>25</v>
      </c>
      <c r="D350" s="99" t="s">
        <v>1139</v>
      </c>
      <c r="E350" s="214" t="s">
        <v>1163</v>
      </c>
      <c r="F350" s="214"/>
      <c r="G350" s="105">
        <v>265</v>
      </c>
      <c r="H350" s="97">
        <v>296</v>
      </c>
      <c r="I350" s="96">
        <v>76</v>
      </c>
      <c r="J350" s="97">
        <f>H350-I350</f>
        <v>220</v>
      </c>
      <c r="K350" s="108">
        <v>62.5</v>
      </c>
      <c r="L350" s="109">
        <f t="shared" si="37"/>
        <v>13750</v>
      </c>
      <c r="M350" s="112">
        <v>0</v>
      </c>
      <c r="N350" s="109">
        <f t="shared" si="38"/>
        <v>0</v>
      </c>
      <c r="O350" s="112">
        <v>80</v>
      </c>
      <c r="P350" s="109">
        <f t="shared" si="39"/>
        <v>5000</v>
      </c>
      <c r="Q350" s="112">
        <v>70</v>
      </c>
      <c r="R350" s="109">
        <f t="shared" si="40"/>
        <v>4375</v>
      </c>
      <c r="S350" s="112">
        <v>70</v>
      </c>
      <c r="T350" s="109">
        <f t="shared" si="41"/>
        <v>4375</v>
      </c>
      <c r="U350" s="13">
        <f t="shared" si="42"/>
        <v>220</v>
      </c>
      <c r="V350" s="13">
        <f t="shared" si="42"/>
        <v>13750</v>
      </c>
    </row>
    <row r="351" spans="1:22" ht="24" x14ac:dyDescent="0.55000000000000004">
      <c r="A351" s="19">
        <v>346</v>
      </c>
      <c r="B351" s="96" t="s">
        <v>1119</v>
      </c>
      <c r="C351" s="96">
        <v>1</v>
      </c>
      <c r="D351" s="99" t="s">
        <v>1150</v>
      </c>
      <c r="E351" s="214" t="s">
        <v>1163</v>
      </c>
      <c r="F351" s="214"/>
      <c r="G351" s="105">
        <v>12</v>
      </c>
      <c r="H351" s="96">
        <v>60</v>
      </c>
      <c r="I351" s="96">
        <v>0</v>
      </c>
      <c r="J351" s="96">
        <v>60</v>
      </c>
      <c r="K351" s="108">
        <v>40</v>
      </c>
      <c r="L351" s="109">
        <f t="shared" si="37"/>
        <v>2400</v>
      </c>
      <c r="M351" s="113">
        <v>20</v>
      </c>
      <c r="N351" s="109">
        <f t="shared" si="38"/>
        <v>800</v>
      </c>
      <c r="O351" s="113">
        <v>20</v>
      </c>
      <c r="P351" s="109">
        <f t="shared" si="39"/>
        <v>800</v>
      </c>
      <c r="Q351" s="113">
        <v>20</v>
      </c>
      <c r="R351" s="109">
        <f t="shared" si="40"/>
        <v>800</v>
      </c>
      <c r="S351" s="113">
        <v>0</v>
      </c>
      <c r="T351" s="109">
        <f t="shared" si="41"/>
        <v>0</v>
      </c>
      <c r="U351" s="13">
        <f t="shared" si="42"/>
        <v>60</v>
      </c>
      <c r="V351" s="13">
        <f t="shared" si="42"/>
        <v>2400</v>
      </c>
    </row>
    <row r="352" spans="1:22" ht="24" x14ac:dyDescent="0.55000000000000004">
      <c r="A352" s="19">
        <v>347</v>
      </c>
      <c r="B352" s="96" t="s">
        <v>1120</v>
      </c>
      <c r="C352" s="96">
        <v>100</v>
      </c>
      <c r="D352" s="99" t="s">
        <v>1139</v>
      </c>
      <c r="E352" s="214" t="s">
        <v>1163</v>
      </c>
      <c r="F352" s="214"/>
      <c r="G352" s="105">
        <v>6</v>
      </c>
      <c r="H352" s="96">
        <v>20</v>
      </c>
      <c r="I352" s="96">
        <v>0</v>
      </c>
      <c r="J352" s="96">
        <v>20</v>
      </c>
      <c r="K352" s="108">
        <v>150</v>
      </c>
      <c r="L352" s="109">
        <f t="shared" si="37"/>
        <v>3000</v>
      </c>
      <c r="M352" s="113">
        <v>5</v>
      </c>
      <c r="N352" s="109">
        <f t="shared" si="38"/>
        <v>750</v>
      </c>
      <c r="O352" s="113">
        <v>5</v>
      </c>
      <c r="P352" s="109">
        <f t="shared" si="39"/>
        <v>750</v>
      </c>
      <c r="Q352" s="113">
        <v>5</v>
      </c>
      <c r="R352" s="109">
        <f t="shared" si="40"/>
        <v>750</v>
      </c>
      <c r="S352" s="113">
        <v>5</v>
      </c>
      <c r="T352" s="109">
        <f t="shared" si="41"/>
        <v>750</v>
      </c>
      <c r="U352" s="13">
        <f t="shared" si="42"/>
        <v>20</v>
      </c>
      <c r="V352" s="13">
        <f t="shared" si="42"/>
        <v>3000</v>
      </c>
    </row>
    <row r="353" spans="1:22" ht="24" x14ac:dyDescent="0.55000000000000004">
      <c r="A353" s="19">
        <v>348</v>
      </c>
      <c r="B353" s="96" t="s">
        <v>1121</v>
      </c>
      <c r="C353" s="96">
        <v>30</v>
      </c>
      <c r="D353" s="99" t="s">
        <v>1139</v>
      </c>
      <c r="E353" s="214" t="s">
        <v>1163</v>
      </c>
      <c r="F353" s="214"/>
      <c r="G353" s="105">
        <v>4</v>
      </c>
      <c r="H353" s="96">
        <v>40</v>
      </c>
      <c r="I353" s="96">
        <v>0</v>
      </c>
      <c r="J353" s="96">
        <v>40</v>
      </c>
      <c r="K353" s="108">
        <v>390</v>
      </c>
      <c r="L353" s="109">
        <f t="shared" si="37"/>
        <v>15600</v>
      </c>
      <c r="M353" s="113">
        <v>10</v>
      </c>
      <c r="N353" s="109">
        <f t="shared" si="38"/>
        <v>3900</v>
      </c>
      <c r="O353" s="113">
        <v>10</v>
      </c>
      <c r="P353" s="109">
        <f t="shared" si="39"/>
        <v>3900</v>
      </c>
      <c r="Q353" s="113">
        <v>10</v>
      </c>
      <c r="R353" s="109">
        <f t="shared" si="40"/>
        <v>3900</v>
      </c>
      <c r="S353" s="113">
        <v>10</v>
      </c>
      <c r="T353" s="109">
        <f t="shared" si="41"/>
        <v>3900</v>
      </c>
      <c r="U353" s="13">
        <f t="shared" si="42"/>
        <v>40</v>
      </c>
      <c r="V353" s="13">
        <f t="shared" si="42"/>
        <v>15600</v>
      </c>
    </row>
    <row r="354" spans="1:22" ht="24" x14ac:dyDescent="0.55000000000000004">
      <c r="A354" s="19">
        <v>349</v>
      </c>
      <c r="B354" s="96" t="s">
        <v>1122</v>
      </c>
      <c r="C354" s="96">
        <v>30</v>
      </c>
      <c r="D354" s="99" t="s">
        <v>1139</v>
      </c>
      <c r="E354" s="214" t="s">
        <v>1163</v>
      </c>
      <c r="F354" s="214"/>
      <c r="G354" s="105">
        <v>4</v>
      </c>
      <c r="H354" s="96">
        <v>20</v>
      </c>
      <c r="I354" s="96">
        <v>0</v>
      </c>
      <c r="J354" s="96">
        <v>20</v>
      </c>
      <c r="K354" s="108">
        <v>730</v>
      </c>
      <c r="L354" s="109">
        <f t="shared" si="37"/>
        <v>14600</v>
      </c>
      <c r="M354" s="113">
        <v>5</v>
      </c>
      <c r="N354" s="109">
        <f t="shared" si="38"/>
        <v>3650</v>
      </c>
      <c r="O354" s="113">
        <v>5</v>
      </c>
      <c r="P354" s="109">
        <f t="shared" si="39"/>
        <v>3650</v>
      </c>
      <c r="Q354" s="113">
        <v>5</v>
      </c>
      <c r="R354" s="109">
        <f t="shared" si="40"/>
        <v>3650</v>
      </c>
      <c r="S354" s="113">
        <v>5</v>
      </c>
      <c r="T354" s="109">
        <f t="shared" si="41"/>
        <v>3650</v>
      </c>
      <c r="U354" s="13">
        <f t="shared" si="42"/>
        <v>20</v>
      </c>
      <c r="V354" s="13">
        <f t="shared" si="42"/>
        <v>14600</v>
      </c>
    </row>
    <row r="355" spans="1:22" ht="24" x14ac:dyDescent="0.55000000000000004">
      <c r="A355" s="19">
        <v>350</v>
      </c>
      <c r="B355" s="96" t="s">
        <v>1123</v>
      </c>
      <c r="C355" s="96">
        <v>1</v>
      </c>
      <c r="D355" s="99" t="s">
        <v>1150</v>
      </c>
      <c r="E355" s="214" t="s">
        <v>1163</v>
      </c>
      <c r="F355" s="214"/>
      <c r="G355" s="105">
        <v>0</v>
      </c>
      <c r="H355" s="96">
        <v>12</v>
      </c>
      <c r="I355" s="96" t="s">
        <v>1164</v>
      </c>
      <c r="J355" s="96">
        <v>12</v>
      </c>
      <c r="K355" s="108">
        <v>90.95</v>
      </c>
      <c r="L355" s="109">
        <f t="shared" si="37"/>
        <v>1091.4000000000001</v>
      </c>
      <c r="M355" s="113">
        <v>12</v>
      </c>
      <c r="N355" s="109">
        <f t="shared" si="38"/>
        <v>1091.4000000000001</v>
      </c>
      <c r="O355" s="113">
        <v>0</v>
      </c>
      <c r="P355" s="109">
        <f t="shared" si="39"/>
        <v>0</v>
      </c>
      <c r="Q355" s="113">
        <v>0</v>
      </c>
      <c r="R355" s="109">
        <f t="shared" si="40"/>
        <v>0</v>
      </c>
      <c r="S355" s="113">
        <v>0</v>
      </c>
      <c r="T355" s="109">
        <f t="shared" si="41"/>
        <v>0</v>
      </c>
      <c r="U355" s="13">
        <f t="shared" si="42"/>
        <v>12</v>
      </c>
      <c r="V355" s="13">
        <f t="shared" si="42"/>
        <v>1091.4000000000001</v>
      </c>
    </row>
    <row r="356" spans="1:22" ht="24" x14ac:dyDescent="0.55000000000000004">
      <c r="A356" s="19">
        <v>351</v>
      </c>
      <c r="B356" s="96" t="s">
        <v>1124</v>
      </c>
      <c r="C356" s="96">
        <v>100</v>
      </c>
      <c r="D356" s="99" t="s">
        <v>1139</v>
      </c>
      <c r="E356" s="214" t="s">
        <v>1163</v>
      </c>
      <c r="F356" s="214"/>
      <c r="G356" s="105">
        <v>0</v>
      </c>
      <c r="H356" s="96">
        <v>5</v>
      </c>
      <c r="I356" s="96" t="s">
        <v>1164</v>
      </c>
      <c r="J356" s="96">
        <v>5</v>
      </c>
      <c r="K356" s="108">
        <v>145</v>
      </c>
      <c r="L356" s="109">
        <f t="shared" si="37"/>
        <v>725</v>
      </c>
      <c r="M356" s="113">
        <v>2</v>
      </c>
      <c r="N356" s="109">
        <f t="shared" si="38"/>
        <v>290</v>
      </c>
      <c r="O356" s="113">
        <v>0</v>
      </c>
      <c r="P356" s="109">
        <f t="shared" si="39"/>
        <v>0</v>
      </c>
      <c r="Q356" s="113">
        <v>3</v>
      </c>
      <c r="R356" s="109">
        <f t="shared" si="40"/>
        <v>435</v>
      </c>
      <c r="S356" s="113">
        <v>0</v>
      </c>
      <c r="T356" s="109">
        <f t="shared" si="41"/>
        <v>0</v>
      </c>
      <c r="U356" s="13">
        <f t="shared" si="42"/>
        <v>5</v>
      </c>
      <c r="V356" s="13">
        <f t="shared" si="42"/>
        <v>725</v>
      </c>
    </row>
    <row r="357" spans="1:22" ht="24" x14ac:dyDescent="0.55000000000000004">
      <c r="A357" s="19">
        <v>352</v>
      </c>
      <c r="B357" s="96" t="s">
        <v>1125</v>
      </c>
      <c r="C357" s="96">
        <v>100</v>
      </c>
      <c r="D357" s="99" t="s">
        <v>1139</v>
      </c>
      <c r="E357" s="214" t="s">
        <v>1163</v>
      </c>
      <c r="F357" s="214"/>
      <c r="G357" s="105">
        <v>0</v>
      </c>
      <c r="H357" s="96">
        <v>5</v>
      </c>
      <c r="I357" s="96" t="s">
        <v>1164</v>
      </c>
      <c r="J357" s="96">
        <v>5</v>
      </c>
      <c r="K357" s="108">
        <v>364</v>
      </c>
      <c r="L357" s="109">
        <f t="shared" si="37"/>
        <v>1820</v>
      </c>
      <c r="M357" s="113">
        <v>2</v>
      </c>
      <c r="N357" s="109">
        <f t="shared" si="38"/>
        <v>728</v>
      </c>
      <c r="O357" s="113">
        <v>0</v>
      </c>
      <c r="P357" s="109">
        <f t="shared" si="39"/>
        <v>0</v>
      </c>
      <c r="Q357" s="113">
        <v>3</v>
      </c>
      <c r="R357" s="109">
        <f t="shared" si="40"/>
        <v>1092</v>
      </c>
      <c r="S357" s="113">
        <v>0</v>
      </c>
      <c r="T357" s="109">
        <f t="shared" si="41"/>
        <v>0</v>
      </c>
      <c r="U357" s="13">
        <f t="shared" si="42"/>
        <v>5</v>
      </c>
      <c r="V357" s="13">
        <f t="shared" si="42"/>
        <v>1820</v>
      </c>
    </row>
    <row r="358" spans="1:22" ht="24" x14ac:dyDescent="0.55000000000000004">
      <c r="A358" s="19">
        <v>353</v>
      </c>
      <c r="B358" s="96" t="s">
        <v>1126</v>
      </c>
      <c r="C358" s="96">
        <v>100</v>
      </c>
      <c r="D358" s="99" t="s">
        <v>1139</v>
      </c>
      <c r="E358" s="214" t="s">
        <v>1163</v>
      </c>
      <c r="F358" s="214"/>
      <c r="G358" s="105">
        <v>0</v>
      </c>
      <c r="H358" s="96">
        <v>5</v>
      </c>
      <c r="I358" s="96" t="s">
        <v>1164</v>
      </c>
      <c r="J358" s="96">
        <v>5</v>
      </c>
      <c r="K358" s="108">
        <v>370</v>
      </c>
      <c r="L358" s="109">
        <f t="shared" si="37"/>
        <v>1850</v>
      </c>
      <c r="M358" s="113">
        <v>2</v>
      </c>
      <c r="N358" s="109">
        <f t="shared" si="38"/>
        <v>740</v>
      </c>
      <c r="O358" s="113">
        <v>0</v>
      </c>
      <c r="P358" s="109">
        <f t="shared" si="39"/>
        <v>0</v>
      </c>
      <c r="Q358" s="113">
        <v>3</v>
      </c>
      <c r="R358" s="109">
        <f t="shared" si="40"/>
        <v>1110</v>
      </c>
      <c r="S358" s="113">
        <v>0</v>
      </c>
      <c r="T358" s="109">
        <f t="shared" si="41"/>
        <v>0</v>
      </c>
      <c r="U358" s="13">
        <f t="shared" si="42"/>
        <v>5</v>
      </c>
      <c r="V358" s="13">
        <f t="shared" si="42"/>
        <v>1850</v>
      </c>
    </row>
    <row r="359" spans="1:22" ht="24" x14ac:dyDescent="0.55000000000000004">
      <c r="A359" s="19">
        <v>354</v>
      </c>
      <c r="B359" s="96" t="s">
        <v>1127</v>
      </c>
      <c r="C359" s="96">
        <v>1</v>
      </c>
      <c r="D359" s="99" t="s">
        <v>1150</v>
      </c>
      <c r="E359" s="214" t="s">
        <v>1163</v>
      </c>
      <c r="F359" s="214"/>
      <c r="G359" s="105">
        <v>0</v>
      </c>
      <c r="H359" s="96">
        <v>150</v>
      </c>
      <c r="I359" s="96" t="s">
        <v>1164</v>
      </c>
      <c r="J359" s="96">
        <v>150</v>
      </c>
      <c r="K359" s="108">
        <v>90.95</v>
      </c>
      <c r="L359" s="109">
        <f t="shared" si="37"/>
        <v>13642.5</v>
      </c>
      <c r="M359" s="113">
        <v>50</v>
      </c>
      <c r="N359" s="109">
        <f t="shared" si="38"/>
        <v>4547.5</v>
      </c>
      <c r="O359" s="113">
        <v>50</v>
      </c>
      <c r="P359" s="109">
        <f t="shared" si="39"/>
        <v>4547.5</v>
      </c>
      <c r="Q359" s="113">
        <v>50</v>
      </c>
      <c r="R359" s="109">
        <f t="shared" si="40"/>
        <v>4547.5</v>
      </c>
      <c r="S359" s="113">
        <v>0</v>
      </c>
      <c r="T359" s="109">
        <f t="shared" si="41"/>
        <v>0</v>
      </c>
      <c r="U359" s="13">
        <f t="shared" si="42"/>
        <v>150</v>
      </c>
      <c r="V359" s="13">
        <f t="shared" si="42"/>
        <v>13642.5</v>
      </c>
    </row>
    <row r="360" spans="1:22" ht="24" x14ac:dyDescent="0.55000000000000004">
      <c r="A360" s="19">
        <v>355</v>
      </c>
      <c r="B360" s="96" t="s">
        <v>1128</v>
      </c>
      <c r="C360" s="96">
        <v>100</v>
      </c>
      <c r="D360" s="99" t="s">
        <v>1145</v>
      </c>
      <c r="E360" s="214" t="s">
        <v>1163</v>
      </c>
      <c r="F360" s="214"/>
      <c r="G360" s="105">
        <v>48</v>
      </c>
      <c r="H360" s="96">
        <v>56</v>
      </c>
      <c r="I360" s="96">
        <v>26</v>
      </c>
      <c r="J360" s="96">
        <v>30</v>
      </c>
      <c r="K360" s="108">
        <v>70</v>
      </c>
      <c r="L360" s="109">
        <f t="shared" si="37"/>
        <v>2100</v>
      </c>
      <c r="M360" s="113">
        <v>0</v>
      </c>
      <c r="N360" s="109">
        <f t="shared" si="38"/>
        <v>0</v>
      </c>
      <c r="O360" s="113">
        <v>10</v>
      </c>
      <c r="P360" s="109">
        <f t="shared" si="39"/>
        <v>700</v>
      </c>
      <c r="Q360" s="113">
        <v>10</v>
      </c>
      <c r="R360" s="109">
        <f t="shared" si="40"/>
        <v>700</v>
      </c>
      <c r="S360" s="113">
        <v>10</v>
      </c>
      <c r="T360" s="109">
        <f t="shared" si="41"/>
        <v>700</v>
      </c>
      <c r="U360" s="13">
        <f t="shared" si="42"/>
        <v>30</v>
      </c>
      <c r="V360" s="13">
        <f t="shared" si="42"/>
        <v>2100</v>
      </c>
    </row>
    <row r="361" spans="1:22" ht="24" x14ac:dyDescent="0.55000000000000004">
      <c r="A361" s="19">
        <v>356</v>
      </c>
      <c r="B361" s="96" t="s">
        <v>1129</v>
      </c>
      <c r="C361" s="96">
        <v>1</v>
      </c>
      <c r="D361" s="99" t="s">
        <v>1137</v>
      </c>
      <c r="E361" s="214" t="s">
        <v>1163</v>
      </c>
      <c r="F361" s="214"/>
      <c r="G361" s="105">
        <v>110</v>
      </c>
      <c r="H361" s="96">
        <v>120</v>
      </c>
      <c r="I361" s="96">
        <v>20</v>
      </c>
      <c r="J361" s="96">
        <v>100</v>
      </c>
      <c r="K361" s="108">
        <v>36</v>
      </c>
      <c r="L361" s="109">
        <f t="shared" si="37"/>
        <v>3600</v>
      </c>
      <c r="M361" s="113">
        <v>50</v>
      </c>
      <c r="N361" s="109">
        <f t="shared" si="38"/>
        <v>1800</v>
      </c>
      <c r="O361" s="113">
        <v>0</v>
      </c>
      <c r="P361" s="109">
        <f t="shared" si="39"/>
        <v>0</v>
      </c>
      <c r="Q361" s="113">
        <v>50</v>
      </c>
      <c r="R361" s="109">
        <f t="shared" si="40"/>
        <v>1800</v>
      </c>
      <c r="S361" s="113">
        <v>0</v>
      </c>
      <c r="T361" s="109">
        <f t="shared" si="41"/>
        <v>0</v>
      </c>
      <c r="U361" s="13">
        <f t="shared" si="42"/>
        <v>100</v>
      </c>
      <c r="V361" s="13">
        <f t="shared" si="42"/>
        <v>3600</v>
      </c>
    </row>
    <row r="362" spans="1:22" ht="24" x14ac:dyDescent="0.55000000000000004">
      <c r="A362" s="19">
        <v>357</v>
      </c>
      <c r="B362" s="96" t="s">
        <v>1130</v>
      </c>
      <c r="C362" s="96">
        <v>140</v>
      </c>
      <c r="D362" s="99" t="s">
        <v>1139</v>
      </c>
      <c r="E362" s="214" t="s">
        <v>1163</v>
      </c>
      <c r="F362" s="214"/>
      <c r="G362" s="105">
        <v>1</v>
      </c>
      <c r="H362" s="96">
        <v>1</v>
      </c>
      <c r="I362" s="96"/>
      <c r="J362" s="96">
        <v>1</v>
      </c>
      <c r="K362" s="108">
        <v>1647.8</v>
      </c>
      <c r="L362" s="109">
        <f t="shared" si="37"/>
        <v>1647.8</v>
      </c>
      <c r="M362" s="113">
        <v>1</v>
      </c>
      <c r="N362" s="109">
        <f t="shared" si="38"/>
        <v>1647.8</v>
      </c>
      <c r="O362" s="113">
        <v>0</v>
      </c>
      <c r="P362" s="109">
        <f t="shared" si="39"/>
        <v>0</v>
      </c>
      <c r="Q362" s="113">
        <v>0</v>
      </c>
      <c r="R362" s="109">
        <f t="shared" si="40"/>
        <v>0</v>
      </c>
      <c r="S362" s="113">
        <v>0</v>
      </c>
      <c r="T362" s="109">
        <f t="shared" si="41"/>
        <v>0</v>
      </c>
      <c r="U362" s="13">
        <f t="shared" si="42"/>
        <v>1</v>
      </c>
      <c r="V362" s="13">
        <f t="shared" si="42"/>
        <v>1647.8</v>
      </c>
    </row>
    <row r="363" spans="1:22" ht="24" x14ac:dyDescent="0.55000000000000004">
      <c r="A363" s="19">
        <v>358</v>
      </c>
      <c r="B363" s="96" t="s">
        <v>1131</v>
      </c>
      <c r="C363" s="96">
        <v>100</v>
      </c>
      <c r="D363" s="99" t="s">
        <v>1139</v>
      </c>
      <c r="E363" s="214" t="s">
        <v>1163</v>
      </c>
      <c r="F363" s="214"/>
      <c r="G363" s="105">
        <v>10</v>
      </c>
      <c r="H363" s="96">
        <v>30</v>
      </c>
      <c r="I363" s="96">
        <v>10</v>
      </c>
      <c r="J363" s="96">
        <v>20</v>
      </c>
      <c r="K363" s="108">
        <v>125</v>
      </c>
      <c r="L363" s="109">
        <f t="shared" si="37"/>
        <v>2500</v>
      </c>
      <c r="M363" s="113">
        <v>0</v>
      </c>
      <c r="N363" s="109">
        <f t="shared" si="38"/>
        <v>0</v>
      </c>
      <c r="O363" s="113">
        <v>10</v>
      </c>
      <c r="P363" s="109">
        <f t="shared" si="39"/>
        <v>1250</v>
      </c>
      <c r="Q363" s="113">
        <v>10</v>
      </c>
      <c r="R363" s="109">
        <f t="shared" si="40"/>
        <v>1250</v>
      </c>
      <c r="S363" s="113">
        <v>0</v>
      </c>
      <c r="T363" s="109">
        <f t="shared" si="41"/>
        <v>0</v>
      </c>
      <c r="U363" s="13">
        <f t="shared" si="42"/>
        <v>20</v>
      </c>
      <c r="V363" s="13">
        <f t="shared" si="42"/>
        <v>2500</v>
      </c>
    </row>
    <row r="364" spans="1:22" ht="24" x14ac:dyDescent="0.55000000000000004">
      <c r="A364" s="19">
        <v>359</v>
      </c>
      <c r="B364" s="96" t="s">
        <v>1132</v>
      </c>
      <c r="C364" s="96">
        <v>500</v>
      </c>
      <c r="D364" s="99" t="s">
        <v>1139</v>
      </c>
      <c r="E364" s="214" t="s">
        <v>1163</v>
      </c>
      <c r="F364" s="214"/>
      <c r="G364" s="105">
        <v>1</v>
      </c>
      <c r="H364" s="96">
        <v>4</v>
      </c>
      <c r="I364" s="96">
        <v>1</v>
      </c>
      <c r="J364" s="96">
        <v>3</v>
      </c>
      <c r="K364" s="108">
        <v>350</v>
      </c>
      <c r="L364" s="109">
        <f t="shared" si="37"/>
        <v>1050</v>
      </c>
      <c r="M364" s="113">
        <v>0</v>
      </c>
      <c r="N364" s="109">
        <f t="shared" si="38"/>
        <v>0</v>
      </c>
      <c r="O364" s="113">
        <v>2</v>
      </c>
      <c r="P364" s="109">
        <f t="shared" si="39"/>
        <v>700</v>
      </c>
      <c r="Q364" s="113">
        <v>1</v>
      </c>
      <c r="R364" s="109">
        <f t="shared" si="40"/>
        <v>350</v>
      </c>
      <c r="S364" s="113">
        <v>0</v>
      </c>
      <c r="T364" s="109">
        <f t="shared" si="41"/>
        <v>0</v>
      </c>
      <c r="U364" s="13">
        <f t="shared" si="42"/>
        <v>3</v>
      </c>
      <c r="V364" s="13">
        <f t="shared" si="42"/>
        <v>1050</v>
      </c>
    </row>
    <row r="365" spans="1:22" ht="24" x14ac:dyDescent="0.55000000000000004">
      <c r="A365" s="19">
        <v>360</v>
      </c>
      <c r="B365" s="96" t="s">
        <v>1133</v>
      </c>
      <c r="C365" s="96">
        <v>1</v>
      </c>
      <c r="D365" s="99" t="s">
        <v>1136</v>
      </c>
      <c r="E365" s="214" t="s">
        <v>1163</v>
      </c>
      <c r="F365" s="214"/>
      <c r="G365" s="105"/>
      <c r="H365" s="96">
        <v>20</v>
      </c>
      <c r="I365" s="96" t="s">
        <v>1164</v>
      </c>
      <c r="J365" s="96">
        <v>10</v>
      </c>
      <c r="K365" s="108">
        <v>425.43</v>
      </c>
      <c r="L365" s="109">
        <f t="shared" si="37"/>
        <v>4254.3</v>
      </c>
      <c r="M365" s="113">
        <v>10</v>
      </c>
      <c r="N365" s="109">
        <f t="shared" si="38"/>
        <v>4254.3</v>
      </c>
      <c r="O365" s="113">
        <v>0</v>
      </c>
      <c r="P365" s="109">
        <f t="shared" si="39"/>
        <v>0</v>
      </c>
      <c r="Q365" s="113">
        <v>0</v>
      </c>
      <c r="R365" s="109">
        <f t="shared" si="40"/>
        <v>0</v>
      </c>
      <c r="S365" s="113">
        <v>0</v>
      </c>
      <c r="T365" s="109">
        <f t="shared" si="41"/>
        <v>0</v>
      </c>
      <c r="U365" s="13">
        <f t="shared" si="42"/>
        <v>10</v>
      </c>
      <c r="V365" s="13">
        <f t="shared" si="42"/>
        <v>4254.3</v>
      </c>
    </row>
    <row r="366" spans="1:22" ht="24" x14ac:dyDescent="0.55000000000000004">
      <c r="A366" s="19">
        <v>361</v>
      </c>
      <c r="B366" s="96" t="s">
        <v>1134</v>
      </c>
      <c r="C366" s="96">
        <v>1</v>
      </c>
      <c r="D366" s="99" t="s">
        <v>1136</v>
      </c>
      <c r="E366" s="214" t="s">
        <v>1163</v>
      </c>
      <c r="F366" s="214"/>
      <c r="G366" s="105"/>
      <c r="H366" s="96">
        <v>20</v>
      </c>
      <c r="I366" s="96">
        <v>0</v>
      </c>
      <c r="J366" s="96">
        <v>20</v>
      </c>
      <c r="K366" s="108">
        <v>27</v>
      </c>
      <c r="L366" s="109">
        <f t="shared" si="37"/>
        <v>540</v>
      </c>
      <c r="M366" s="113">
        <v>20</v>
      </c>
      <c r="N366" s="109">
        <f t="shared" si="38"/>
        <v>540</v>
      </c>
      <c r="O366" s="113">
        <v>0</v>
      </c>
      <c r="P366" s="109">
        <f t="shared" si="39"/>
        <v>0</v>
      </c>
      <c r="Q366" s="113">
        <v>0</v>
      </c>
      <c r="R366" s="109">
        <f t="shared" si="40"/>
        <v>0</v>
      </c>
      <c r="S366" s="113">
        <v>0</v>
      </c>
      <c r="T366" s="109">
        <f t="shared" si="41"/>
        <v>0</v>
      </c>
      <c r="U366" s="13">
        <f t="shared" si="42"/>
        <v>20</v>
      </c>
      <c r="V366" s="13">
        <f t="shared" si="42"/>
        <v>540</v>
      </c>
    </row>
    <row r="367" spans="1:22" ht="24" x14ac:dyDescent="0.55000000000000004">
      <c r="A367" s="19">
        <v>362</v>
      </c>
      <c r="B367" s="115" t="s">
        <v>1135</v>
      </c>
      <c r="C367" s="115">
        <v>500</v>
      </c>
      <c r="D367" s="116" t="s">
        <v>1139</v>
      </c>
      <c r="E367" s="215" t="s">
        <v>1163</v>
      </c>
      <c r="F367" s="215"/>
      <c r="G367" s="117">
        <v>150</v>
      </c>
      <c r="H367" s="115">
        <v>200</v>
      </c>
      <c r="I367" s="115">
        <v>20</v>
      </c>
      <c r="J367" s="115">
        <v>180</v>
      </c>
      <c r="K367" s="118">
        <v>198</v>
      </c>
      <c r="L367" s="119">
        <f t="shared" si="37"/>
        <v>35640</v>
      </c>
      <c r="M367" s="120">
        <v>40</v>
      </c>
      <c r="N367" s="119">
        <f t="shared" si="38"/>
        <v>7920</v>
      </c>
      <c r="O367" s="120">
        <v>50</v>
      </c>
      <c r="P367" s="119">
        <f t="shared" si="39"/>
        <v>9900</v>
      </c>
      <c r="Q367" s="120">
        <v>40</v>
      </c>
      <c r="R367" s="119">
        <f t="shared" si="40"/>
        <v>7920</v>
      </c>
      <c r="S367" s="120">
        <v>50</v>
      </c>
      <c r="T367" s="119">
        <f t="shared" si="41"/>
        <v>9900</v>
      </c>
      <c r="U367" s="13">
        <f t="shared" si="42"/>
        <v>180</v>
      </c>
      <c r="V367" s="13">
        <f t="shared" si="42"/>
        <v>35640</v>
      </c>
    </row>
    <row r="368" spans="1:22" ht="24" x14ac:dyDescent="0.55000000000000004">
      <c r="A368" s="17"/>
      <c r="B368" s="17"/>
      <c r="C368" s="17"/>
      <c r="D368" s="17"/>
      <c r="E368" s="17"/>
      <c r="F368" s="17"/>
      <c r="G368" s="17"/>
      <c r="H368" s="17"/>
      <c r="I368" s="17"/>
      <c r="J368" s="17">
        <f>COUNT(J6:J367)</f>
        <v>362</v>
      </c>
      <c r="K368" s="17"/>
      <c r="L368" s="114">
        <f>SUM(L6:L367)</f>
        <v>14194912.02</v>
      </c>
      <c r="M368" s="14">
        <f>COUNT(M6:M367)</f>
        <v>361</v>
      </c>
      <c r="N368" s="14">
        <f>SUM(N6:N367)</f>
        <v>3132854.7399999993</v>
      </c>
      <c r="O368" s="14">
        <f>COUNT(O6:O367)</f>
        <v>361</v>
      </c>
      <c r="P368" s="14">
        <f>SUM(P6:P367)</f>
        <v>3708607.7899999991</v>
      </c>
      <c r="Q368" s="14">
        <f>COUNT(Q6:Q367)</f>
        <v>362</v>
      </c>
      <c r="R368" s="14">
        <f>SUM(R6:R367)</f>
        <v>3912099.8199999989</v>
      </c>
      <c r="S368" s="14">
        <f>COUNT(S6:S367)</f>
        <v>361</v>
      </c>
      <c r="T368" s="14">
        <f>SUM(T6:T367)</f>
        <v>3441349.6699999995</v>
      </c>
      <c r="U368" s="121">
        <v>362</v>
      </c>
      <c r="V368" s="122">
        <f t="shared" ref="V368" si="46">N368+P368+R368+T368</f>
        <v>14194912.019999998</v>
      </c>
    </row>
  </sheetData>
  <mergeCells count="45">
    <mergeCell ref="H4:H5"/>
    <mergeCell ref="C1:L1"/>
    <mergeCell ref="M1:V1"/>
    <mergeCell ref="C2:L2"/>
    <mergeCell ref="M2:V2"/>
    <mergeCell ref="C3:L3"/>
    <mergeCell ref="M3:V3"/>
    <mergeCell ref="S4:T4"/>
    <mergeCell ref="U4:V4"/>
    <mergeCell ref="I4:I5"/>
    <mergeCell ref="J4:J5"/>
    <mergeCell ref="K4:K5"/>
    <mergeCell ref="M4:N4"/>
    <mergeCell ref="O4:P4"/>
    <mergeCell ref="Q4:R4"/>
    <mergeCell ref="A4:A5"/>
    <mergeCell ref="B4:B5"/>
    <mergeCell ref="C4:C5"/>
    <mergeCell ref="D4:D5"/>
    <mergeCell ref="E4:G4"/>
    <mergeCell ref="E334:F334"/>
    <mergeCell ref="E335:F335"/>
    <mergeCell ref="E336:F336"/>
    <mergeCell ref="E338:F338"/>
    <mergeCell ref="E347:F347"/>
    <mergeCell ref="E348:F348"/>
    <mergeCell ref="E349:F349"/>
    <mergeCell ref="E350:F350"/>
    <mergeCell ref="E351:F351"/>
    <mergeCell ref="E352:F352"/>
    <mergeCell ref="E353:F353"/>
    <mergeCell ref="E354:F354"/>
    <mergeCell ref="E355:F355"/>
    <mergeCell ref="E356:F356"/>
    <mergeCell ref="E357:F357"/>
    <mergeCell ref="E358:F358"/>
    <mergeCell ref="E359:F359"/>
    <mergeCell ref="E360:F360"/>
    <mergeCell ref="E361:F361"/>
    <mergeCell ref="E362:F362"/>
    <mergeCell ref="E363:F363"/>
    <mergeCell ref="E364:F364"/>
    <mergeCell ref="E365:F365"/>
    <mergeCell ref="E366:F366"/>
    <mergeCell ref="E367:F367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13</vt:i4>
      </vt:variant>
      <vt:variant>
        <vt:lpstr>ช่วงที่มีชื่อ</vt:lpstr>
      </vt:variant>
      <vt:variant>
        <vt:i4>6</vt:i4>
      </vt:variant>
    </vt:vector>
  </HeadingPairs>
  <TitlesOfParts>
    <vt:vector size="19" baseType="lpstr">
      <vt:lpstr>วัสดุสำนักงาน</vt:lpstr>
      <vt:lpstr>วัสดุไฟฟ้าและวิทยุ</vt:lpstr>
      <vt:lpstr>วัสดุคอมพิวเตอร์</vt:lpstr>
      <vt:lpstr>วัสดุงานบ้านงานครัว</vt:lpstr>
      <vt:lpstr>วัสดุเชื้อเพลิงหล่อลื่น</vt:lpstr>
      <vt:lpstr>วัสดุบริโภค</vt:lpstr>
      <vt:lpstr>วัสดุเครื่องแต่งกาย</vt:lpstr>
      <vt:lpstr>วัสดุอื่นๆ</vt:lpstr>
      <vt:lpstr>ยา ED </vt:lpstr>
      <vt:lpstr>ยา NED </vt:lpstr>
      <vt:lpstr>วัสดุการแพทย์ </vt:lpstr>
      <vt:lpstr>วัสดุวิทยาศาสตร์ </vt:lpstr>
      <vt:lpstr>วัสดุทันตกรรม  </vt:lpstr>
      <vt:lpstr>'ยา ED '!Print_Titles</vt:lpstr>
      <vt:lpstr>'ยา NED '!Print_Titles</vt:lpstr>
      <vt:lpstr>'วัสดุการแพทย์ '!Print_Titles</vt:lpstr>
      <vt:lpstr>'วัสดุทันตกรรม  '!Print_Titles</vt:lpstr>
      <vt:lpstr>'วัสดุวิทยาศาสตร์ '!Print_Titles</vt:lpstr>
      <vt:lpstr>วัสดุสำนักงาน!Print_Titles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2018-12-27T06:56:07Z</cp:lastPrinted>
  <dcterms:created xsi:type="dcterms:W3CDTF">2016-10-30T15:10:41Z</dcterms:created>
  <dcterms:modified xsi:type="dcterms:W3CDTF">2019-01-03T07:16:18Z</dcterms:modified>
</cp:coreProperties>
</file>